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73" documentId="120_S{2AC9BD13-BADA-5192-A53E-5A8FF88502F6}" xr6:coauthVersionLast="47" xr6:coauthVersionMax="47" xr10:uidLastSave="{460D921C-82E7-4874-BCA7-A516510EAA1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<sst xmlns="http://schemas.openxmlformats.org/spreadsheetml/2006/main" count="181542" uniqueCount="39147">
  <si>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</si>
  <si>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</si>
  <si>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</si>
  <si>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</si>
  <si>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</si>
  <si>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</si>
  <si>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</si>
  <si>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</si>
  <si>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</si>
  <si>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</si>
  <si>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</si>
  <si>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</si>
  <si>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</si>
  <si>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</si>
  <si>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</si>
  <si>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</si>
  <si>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</si>
  <si>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</si>
  <si>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</si>
  <si>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</si>
  <si>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</si>
  <si>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</si>
  <si>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</si>
  <si>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</si>
  <si>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</si>
  <si>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</si>
  <si>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</si>
  <si>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</si>
  <si>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</si>
  <si>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</si>
  <si>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</si>
  <si>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</si>
  <si>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</si>
  <si>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</si>
  <si>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</si>
  <si>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</si>
  <si>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</si>
  <si>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</si>
  <si>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</si>
  <si>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</si>
  <si>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</si>
  <si>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</si>
  <si>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</si>
  <si>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</si>
  <si>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</si>
  <si>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</si>
  <si>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</si>
  <si>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</si>
  <si>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</si>
  <si>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</si>
  <si>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</si>
  <si>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</si>
  <si>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</si>
  <si>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</si>
  <si>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</si>
  <si>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</si>
  <si>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</si>
  <si>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</si>
  <si>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</si>
  <si>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</si>
  <si>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</si>
  <si>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</si>
  <si>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</si>
  <si>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</si>
  <si>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</si>
  <si>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</si>
  <si>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</si>
  <si>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</si>
  <si>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</si>
  <si>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</si>
  <si>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</si>
  <si>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</si>
  <si>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</si>
  <si>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</si>
  <si>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</si>
  <si>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</si>
  <si>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</si>
  <si>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</si>
  <si>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</si>
  <si>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</si>
  <si>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</si>
  <si>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</si>
  <si>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</si>
  <si>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</si>
  <si>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</si>
  <si>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</si>
  <si>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</si>
  <si>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</si>
  <si>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</si>
  <si>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</si>
  <si>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</si>
  <si>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</si>
  <si>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</si>
  <si>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</si>
  <si>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</si>
  <si>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</si>
  <si>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</si>
  <si>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</si>
  <si>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</si>
  <si>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</si>
  <si>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</si>
  <si>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</si>
  <si>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</si>
  <si>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</si>
  <si>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</si>
  <si>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</si>
  <si>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</si>
  <si>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</si>
  <si>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</si>
  <si>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</si>
  <si>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</si>
  <si>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</si>
  <si>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</si>
  <si>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</si>
  <si>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</si>
  <si>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</si>
  <si>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</si>
  <si>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</si>
  <si>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</si>
  <si>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</si>
  <si>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</si>
  <si>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</si>
  <si>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</si>
  <si>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</si>
  <si>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</si>
  <si>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</si>
  <si>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</si>
  <si>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</si>
  <si>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</si>
  <si>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</si>
  <si>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</si>
  <si>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</si>
  <si>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</si>
  <si>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</si>
  <si>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</si>
  <si>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</si>
  <si>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</si>
  <si>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</si>
  <si>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</si>
  <si>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</si>
  <si>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</si>
  <si>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</si>
  <si>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</si>
  <si>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</si>
  <si>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</si>
  <si>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</si>
  <si>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</si>
  <si>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</si>
  <si>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</si>
  <si>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</si>
  <si>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</si>
  <si>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</si>
  <si>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</si>
  <si>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</si>
  <si>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</si>
  <si>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</si>
  <si>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</si>
  <si>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</si>
  <si>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</si>
  <si>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</si>
  <si>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</si>
  <si>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</si>
  <si>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</si>
  <si>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</si>
  <si>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</si>
  <si>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</si>
  <si>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</si>
  <si>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</si>
  <si>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</si>
  <si>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</si>
  <si>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</si>
  <si>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</si>
  <si>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</si>
  <si>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</si>
  <si>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</si>
  <si>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</si>
  <si>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</si>
  <si>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</si>
  <si>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</si>
  <si>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</si>
  <si>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</si>
  <si>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</si>
  <si>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</si>
  <si>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</si>
  <si>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</si>
  <si>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</si>
  <si>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</si>
  <si>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</si>
  <si>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</si>
  <si>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</si>
  <si>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</si>
  <si>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</si>
  <si>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</si>
  <si>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</si>
  <si>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</si>
  <si>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</si>
  <si>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</si>
  <si>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</si>
  <si>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</si>
  <si>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</si>
  <si>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</si>
  <si>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</si>
  <si>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</si>
  <si>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</si>
  <si>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</si>
  <si>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</si>
  <si>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</si>
  <si>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</si>
  <si>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</si>
  <si>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</si>
  <si>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</si>
  <si>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</si>
  <si>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</si>
  <si>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</si>
  <si>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</si>
  <si>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</si>
  <si>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</si>
  <si>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</si>
  <si>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</si>
  <si>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</si>
  <si>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</si>
  <si>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</si>
  <si>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</si>
  <si>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</si>
  <si>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</si>
  <si>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</si>
  <si>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</si>
  <si>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</si>
  <si>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</si>
  <si>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</si>
  <si>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</si>
  <si>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</si>
  <si>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</si>
  <si>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</si>
  <si>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</si>
  <si>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</si>
  <si>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</si>
  <si>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</si>
  <si>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</si>
  <si>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</si>
  <si>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</si>
  <si>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</si>
  <si>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</si>
  <si>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</si>
  <si>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</si>
  <si>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</si>
  <si>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</si>
  <si>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</si>
  <si>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</si>
  <si>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</si>
  <si>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</si>
  <si>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</si>
  <si>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</si>
  <si>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</si>
  <si>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</si>
  <si>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</si>
  <si>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</si>
  <si>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</si>
  <si>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</si>
  <si>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</si>
  <si>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</si>
  <si>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</si>
  <si>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</si>
  <si>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</si>
  <si>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</si>
  <si>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</si>
  <si>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</si>
  <si>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</si>
  <si>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</si>
  <si>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</si>
  <si>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</si>
  <si>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</si>
  <si>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</si>
  <si>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</si>
  <si>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</si>
  <si>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</si>
  <si>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</si>
  <si>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</si>
  <si>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</si>
  <si>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</si>
  <si>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</si>
  <si>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</si>
  <si>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</si>
  <si>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</si>
  <si>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</si>
  <si>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</si>
  <si>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</si>
  <si>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</si>
  <si>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</si>
  <si>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</si>
  <si>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</si>
  <si>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</si>
  <si>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</si>
  <si>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</si>
  <si>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</si>
  <si>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</si>
  <si>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</si>
  <si>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</si>
  <si>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</si>
  <si>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</si>
  <si>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</si>
  <si>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</si>
  <si>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</si>
  <si>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</si>
  <si>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</si>
  <si>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</si>
  <si>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</si>
  <si>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</si>
  <si>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</si>
  <si>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</si>
  <si>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</si>
  <si>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</si>
  <si>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</si>
  <si>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</si>
  <si>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</si>
  <si>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</si>
  <si>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</si>
  <si>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</si>
  <si>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</si>
  <si>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</si>
  <si>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</si>
  <si>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</si>
  <si>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</si>
  <si>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</si>
  <si>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</si>
  <si>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</si>
  <si>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</si>
  <si>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</si>
  <si>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</si>
  <si>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</si>
  <si>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</si>
  <si>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</si>
  <si>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</si>
  <si>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</si>
  <si>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</si>
  <si>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</si>
  <si>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</si>
  <si>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</si>
  <si>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</si>
  <si>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</si>
  <si>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</si>
  <si>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</si>
  <si>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</si>
  <si>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</si>
  <si>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</si>
  <si>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</si>
  <si>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</si>
  <si>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</si>
  <si>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</si>
  <si>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</si>
  <si>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</si>
  <si>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</si>
  <si>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</si>
  <si>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</si>
  <si>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</si>
  <si>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</si>
  <si>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</si>
  <si>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</si>
  <si>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</si>
  <si>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</si>
  <si>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</si>
  <si>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</si>
  <si>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</si>
  <si>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</si>
  <si>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</si>
  <si>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</si>
  <si>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</si>
  <si>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</si>
  <si>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</si>
  <si>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</si>
  <si>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</si>
  <si>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</si>
  <si>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</si>
  <si>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</si>
  <si>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</si>
  <si>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</si>
  <si>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</si>
  <si>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</si>
  <si>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</si>
  <si>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</si>
  <si>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</si>
  <si>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</si>
  <si>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</si>
  <si>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</si>
  <si>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</si>
  <si>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</si>
  <si>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</si>
  <si>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</si>
  <si>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</si>
  <si>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</si>
  <si>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</si>
  <si>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</si>
  <si>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</si>
  <si>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</si>
  <si>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</si>
  <si>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</si>
  <si>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</si>
  <si>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</si>
  <si>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</si>
  <si>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</si>
  <si>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</si>
  <si>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</si>
  <si>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</si>
  <si>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</si>
  <si>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</si>
  <si>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</si>
  <si>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</si>
  <si>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</si>
  <si>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</si>
  <si>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</si>
  <si>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</si>
  <si>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</si>
  <si>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</si>
  <si>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</si>
  <si>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</si>
  <si>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</si>
  <si>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</si>
  <si>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</si>
  <si>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</si>
  <si>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</si>
  <si>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</si>
  <si>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</si>
  <si>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</si>
  <si>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</si>
  <si>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</si>
  <si>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</si>
  <si>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</si>
  <si>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</si>
  <si>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</si>
  <si>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</si>
  <si>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</si>
  <si>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</si>
  <si>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</si>
  <si>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</si>
  <si>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</si>
  <si>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</si>
  <si>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</si>
  <si>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</si>
  <si>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</si>
  <si>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</si>
  <si>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</si>
  <si>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</si>
  <si>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</si>
  <si>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</si>
  <si>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</si>
  <si>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</si>
  <si>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</si>
  <si>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</si>
  <si>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</si>
  <si>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</si>
  <si>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</si>
  <si>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</si>
  <si>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</si>
  <si>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</si>
  <si>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</si>
  <si>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</si>
  <si>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</si>
  <si>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</si>
  <si>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</si>
  <si>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</si>
  <si>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</si>
  <si>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</si>
  <si>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</si>
  <si>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</si>
  <si>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</si>
  <si>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</si>
  <si>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</si>
  <si>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</si>
  <si>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</si>
  <si>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</si>
  <si>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</si>
  <si>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</si>
  <si>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</si>
  <si>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</si>
  <si>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</si>
  <si>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</si>
  <si>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</si>
  <si>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</si>
  <si>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</si>
  <si>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</si>
  <si>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</si>
  <si>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</si>
  <si>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</si>
  <si>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</si>
  <si>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</si>
  <si>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</si>
  <si>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</si>
  <si>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</si>
  <si>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</si>
  <si>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</si>
  <si>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</si>
  <si>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</si>
  <si>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</si>
  <si>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</si>
  <si>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</si>
  <si>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</si>
  <si>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</si>
  <si>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</si>
  <si>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</si>
  <si>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</si>
  <si>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</si>
  <si>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</si>
  <si>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</si>
  <si>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</si>
  <si>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</si>
  <si>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</si>
  <si>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</si>
  <si>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</si>
  <si>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</si>
  <si>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</si>
  <si>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</si>
  <si>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</si>
  <si>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</si>
  <si>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</si>
  <si>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</si>
  <si>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</si>
  <si>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</si>
  <si>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</si>
  <si>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</si>
  <si>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</si>
  <si>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</si>
  <si>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</si>
  <si>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</si>
  <si>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</si>
  <si>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</si>
  <si>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</si>
  <si>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</si>
  <si>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</si>
  <si>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</si>
  <si>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</si>
  <si>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</si>
  <si>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</si>
  <si>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</si>
  <si>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</si>
  <si>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</si>
  <si>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</si>
  <si>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</si>
  <si>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</si>
  <si>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</si>
  <si>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</si>
  <si>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</si>
  <si>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</si>
  <si>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</si>
  <si>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</si>
  <si>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</si>
  <si>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</si>
  <si>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</si>
  <si>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</si>
  <si>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</si>
  <si>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</si>
  <si>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</si>
  <si>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</si>
  <si>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</si>
  <si>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</si>
  <si>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</si>
  <si>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</si>
  <si>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</si>
  <si>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</si>
  <si>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</si>
  <si>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</si>
  <si>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</si>
  <si>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</si>
  <si>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</si>
  <si>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</si>
  <si>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</si>
  <si>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</si>
  <si>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</si>
  <si>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</si>
  <si>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</si>
  <si>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</si>
  <si>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</si>
  <si>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</si>
  <si>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</si>
  <si>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</si>
  <si>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</si>
  <si>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</si>
  <si>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</si>
  <si>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</si>
  <si>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</si>
  <si>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</si>
  <si>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</si>
  <si>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</si>
  <si>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</si>
  <si>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</si>
  <si>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</si>
  <si>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</si>
  <si>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</si>
  <si>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</si>
  <si>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</si>
  <si>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</si>
  <si>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</si>
  <si>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</si>
  <si>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</si>
  <si>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</si>
  <si>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</si>
  <si>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</si>
  <si>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</si>
  <si>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</si>
  <si>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</si>
  <si>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</si>
  <si>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</si>
  <si>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</si>
  <si>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</si>
  <si>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</si>
  <si>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</si>
  <si>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</si>
  <si>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</si>
  <si>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</si>
  <si>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</si>
  <si>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</si>
  <si>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</si>
  <si>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</si>
  <si>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</si>
  <si>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</si>
  <si>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</si>
  <si>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</si>
  <si>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</si>
  <si>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</si>
  <si>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</si>
  <si>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</si>
  <si>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</si>
  <si>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</si>
  <si>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</si>
  <si>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</si>
  <si>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</si>
  <si>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</si>
  <si>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</si>
  <si>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</si>
  <si>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</si>
  <si>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</si>
  <si>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</si>
  <si>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</si>
  <si>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</si>
  <si>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</si>
  <si>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</si>
  <si>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</si>
  <si>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</si>
  <si>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</si>
  <si>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</si>
  <si>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</si>
  <si>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</si>
  <si>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</si>
  <si>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</si>
  <si>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</si>
  <si>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</si>
  <si>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</si>
  <si>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</si>
  <si>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</si>
  <si>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</si>
  <si>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</si>
  <si>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</si>
  <si>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</si>
  <si>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</si>
  <si>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</si>
  <si>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</si>
  <si>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</si>
  <si>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</si>
  <si>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</si>
  <si>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</si>
  <si>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</si>
  <si>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</si>
  <si>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</si>
  <si>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</si>
  <si>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</si>
  <si>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</si>
  <si>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</si>
  <si>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</si>
  <si>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</si>
  <si>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</si>
  <si>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</si>
  <si>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</si>
  <si>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</si>
  <si>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</si>
  <si>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</si>
  <si>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</si>
  <si>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</si>
  <si>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</si>
  <si>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</si>
  <si>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</si>
  <si>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</si>
  <si>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</si>
  <si>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</si>
  <si>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</si>
  <si>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</si>
  <si>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</si>
  <si>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</si>
  <si>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</si>
  <si>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</si>
  <si>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</si>
  <si>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</si>
  <si>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</si>
  <si>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</si>
  <si>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</si>
  <si>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</si>
  <si>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</si>
  <si>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</si>
  <si>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</si>
  <si>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</si>
  <si>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</si>
  <si>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</si>
  <si>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</si>
  <si>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</si>
  <si>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</si>
  <si>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</si>
  <si>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</si>
  <si>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</si>
  <si>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</si>
  <si>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</si>
  <si>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</si>
  <si>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</si>
  <si>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</si>
  <si>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</si>
  <si>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</si>
  <si>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</si>
  <si>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</si>
  <si>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</si>
  <si>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</si>
  <si>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</si>
  <si>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</si>
  <si>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</si>
  <si>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</si>
  <si>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</si>
  <si>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</si>
  <si>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</si>
  <si>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</si>
  <si>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</si>
  <si>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</si>
  <si>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</si>
  <si>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</si>
  <si>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</si>
  <si>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</si>
  <si>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</si>
  <si>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</si>
  <si>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</si>
  <si>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</si>
  <si>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</si>
  <si>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</si>
  <si>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</si>
  <si>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</si>
  <si>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</si>
  <si>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</si>
  <si>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</si>
  <si>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</si>
  <si>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</si>
  <si>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</si>
  <si>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</si>
  <si>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</si>
  <si>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</si>
  <si>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</si>
  <si>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</si>
  <si>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</si>
  <si>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</si>
  <si>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</si>
  <si>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</si>
  <si>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</si>
  <si>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</si>
  <si>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</si>
  <si>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</si>
  <si>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</si>
  <si>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</si>
  <si>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</si>
  <si>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</si>
  <si>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</si>
  <si>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</si>
  <si>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</si>
  <si>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</si>
  <si>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</si>
  <si>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</si>
  <si>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</si>
  <si>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</si>
  <si>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</si>
  <si>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</si>
  <si>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</si>
  <si>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</si>
  <si>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</si>
  <si>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</si>
  <si>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</si>
  <si>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</si>
  <si>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</si>
  <si>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</si>
  <si>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</si>
  <si>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</si>
  <si>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</si>
  <si>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</si>
  <si>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</si>
  <si>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</si>
  <si>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</si>
  <si>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</si>
  <si>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</si>
  <si>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</si>
  <si>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</si>
  <si>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</si>
  <si>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</si>
  <si>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</si>
  <si>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</si>
  <si>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</si>
  <si>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</si>
  <si>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</si>
  <si>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</si>
  <si>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</si>
  <si>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</si>
  <si>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</si>
  <si>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</si>
  <si>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</si>
  <si>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</si>
  <si>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</si>
  <si>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</si>
  <si>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</si>
  <si>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</si>
  <si>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</si>
  <si>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</si>
  <si>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</si>
  <si>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</si>
  <si>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</si>
  <si>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</si>
  <si>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</si>
  <si>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</si>
  <si>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</si>
  <si>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</si>
  <si>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</si>
  <si>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</si>
  <si>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</si>
  <si>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</si>
  <si>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</si>
  <si>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</si>
  <si>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</si>
  <si>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</si>
  <si>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</si>
  <si>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</si>
  <si>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</si>
  <si>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</si>
  <si>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</si>
  <si>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</si>
  <si>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</si>
  <si>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</si>
  <si>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</si>
  <si>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</si>
  <si>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</si>
  <si>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</si>
  <si>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</si>
  <si>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</si>
  <si>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</si>
  <si>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</si>
  <si>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</si>
  <si>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</si>
  <si>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</si>
  <si>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</si>
  <si>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</si>
  <si>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</si>
  <si>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</si>
  <si>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</si>
  <si>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</si>
  <si>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</si>
  <si>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</si>
  <si>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</si>
  <si>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</si>
  <si>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</si>
  <si>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</si>
  <si>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</si>
  <si>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</si>
  <si>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</si>
  <si>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</si>
  <si>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</si>
  <si>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</si>
  <si>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</si>
  <si>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</si>
  <si>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</si>
  <si>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</si>
  <si>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</si>
  <si>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</si>
  <si>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</si>
  <si>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</si>
  <si>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</si>
  <si>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</si>
  <si>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</si>
  <si>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</si>
  <si>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</si>
  <si>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</si>
  <si>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</si>
  <si>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</si>
  <si>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</si>
  <si>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</si>
  <si>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</si>
  <si>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</si>
  <si>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</si>
  <si>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</si>
  <si>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</si>
  <si>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</si>
  <si>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</si>
  <si>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</si>
  <si>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</si>
  <si>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</si>
  <si>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</si>
  <si>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</si>
  <si>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</si>
  <si>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</si>
  <si>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</si>
  <si>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</si>
  <si>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</si>
  <si>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</si>
  <si>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</si>
  <si>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</si>
  <si>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</si>
  <si>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</si>
  <si>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</si>
  <si>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</si>
  <si>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</si>
  <si>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</si>
  <si>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</si>
  <si>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</si>
  <si>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</si>
  <si>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</si>
  <si>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</si>
  <si>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</si>
  <si>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</si>
  <si>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</si>
  <si>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</si>
  <si>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</si>
  <si>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</si>
  <si>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</si>
  <si>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</si>
  <si>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</si>
  <si>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</si>
  <si>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</si>
  <si>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</si>
  <si>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</si>
  <si>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</si>
  <si>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</si>
  <si>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</si>
  <si>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</si>
  <si>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</si>
  <si>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</si>
  <si>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</si>
  <si>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</si>
  <si>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</si>
  <si>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</si>
  <si>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</si>
  <si>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</si>
  <si>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</si>
  <si>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</si>
  <si>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</si>
  <si>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</si>
  <si>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</si>
  <si>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</si>
  <si>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</si>
  <si>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</si>
  <si>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</si>
  <si>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</si>
  <si>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</si>
  <si>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</si>
  <si>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</si>
  <si>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</si>
  <si>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</si>
  <si>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</si>
  <si>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</si>
  <si>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</si>
  <si>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</si>
  <si>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</si>
  <si>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</si>
  <si>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</si>
  <si>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</si>
  <si>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</si>
  <si>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</si>
  <si>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</si>
  <si>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</si>
  <si>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</si>
  <si>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</si>
  <si>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</si>
  <si>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</si>
  <si>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</si>
  <si>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</si>
  <si>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</si>
  <si>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</si>
  <si>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</si>
  <si>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</si>
  <si>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</si>
  <si>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</si>
  <si>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</si>
  <si>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</si>
  <si>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</si>
  <si>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</si>
  <si>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</si>
  <si>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</si>
  <si>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</si>
  <si>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</si>
  <si>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</si>
  <si>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</si>
  <si>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</si>
  <si>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</si>
  <si>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</si>
  <si>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</si>
  <si>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</si>
  <si>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</si>
  <si>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</si>
  <si>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</si>
  <si>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</si>
  <si>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</si>
  <si>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</si>
  <si>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</si>
  <si>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</si>
  <si>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</si>
  <si>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</si>
  <si>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</si>
  <si>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</si>
  <si>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</si>
  <si>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</si>
  <si>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</si>
  <si>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</si>
  <si>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</si>
  <si>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</si>
  <si>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</si>
  <si>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</si>
  <si>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</si>
  <si>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</si>
  <si>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</si>
  <si>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</si>
  <si>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</si>
  <si>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</si>
  <si>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</si>
  <si>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</si>
  <si>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</si>
  <si>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</si>
  <si>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</si>
  <si>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</si>
  <si>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</si>
  <si>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</si>
  <si>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</si>
  <si>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</si>
  <si>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</si>
  <si>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</si>
  <si>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</si>
  <si>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</si>
  <si>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</si>
  <si>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</si>
  <si>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</si>
  <si>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</si>
  <si>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</si>
  <si>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</si>
  <si>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</si>
  <si>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</si>
  <si>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</si>
  <si>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</si>
  <si>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</si>
  <si>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</si>
  <si>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</si>
  <si>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</si>
  <si>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</si>
  <si>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</si>
  <si>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</si>
  <si>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</si>
  <si>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</si>
  <si>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</si>
  <si>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</si>
  <si>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</si>
  <si>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</si>
  <si>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</si>
  <si>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</si>
  <si>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</si>
  <si>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</si>
  <si>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</si>
  <si>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</si>
  <si>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</si>
  <si>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</si>
  <si>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</si>
  <si>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</si>
  <si>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</si>
  <si>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</si>
  <si>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</si>
  <si>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</si>
  <si>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</si>
  <si>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</si>
  <si>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</si>
  <si>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</si>
  <si>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</si>
  <si>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</si>
  <si>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</si>
  <si>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</si>
  <si>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</si>
  <si>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</si>
  <si>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</si>
  <si>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</si>
  <si>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</si>
  <si>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</si>
  <si>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</si>
  <si>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</si>
  <si>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</si>
  <si>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</si>
  <si>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</si>
  <si>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</si>
  <si>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</si>
  <si>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</si>
  <si>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</si>
  <si>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</si>
  <si>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</si>
  <si>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</si>
  <si>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</si>
  <si>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</si>
  <si>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</si>
  <si>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</si>
  <si>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</si>
  <si>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</si>
  <si>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</si>
  <si>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</si>
  <si>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</si>
  <si>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</si>
  <si>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</si>
  <si>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</si>
  <si>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</si>
  <si>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</si>
  <si>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</si>
  <si>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</si>
  <si>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</si>
  <si>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</si>
  <si>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</si>
  <si>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</si>
  <si>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</si>
  <si>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</si>
  <si>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</si>
  <si>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</si>
  <si>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</si>
  <si>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</si>
  <si>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</si>
  <si>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</si>
  <si>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</si>
  <si>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</si>
  <si>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</si>
  <si>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</si>
  <si>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</si>
  <si>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</si>
  <si>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</si>
  <si>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</si>
  <si>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</si>
  <si>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</si>
  <si>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</si>
  <si>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</si>
  <si>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</si>
  <si>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</si>
  <si>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</si>
  <si>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</si>
  <si>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</si>
  <si>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</si>
  <si>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</si>
  <si>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</si>
  <si>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</si>
  <si>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</si>
  <si>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</si>
  <si>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</si>
  <si>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</si>
  <si>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</si>
  <si>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</si>
  <si>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</si>
  <si>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</si>
  <si>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</si>
  <si>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</si>
  <si>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</si>
  <si>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</si>
  <si>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</si>
  <si>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</si>
  <si>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</si>
  <si>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</si>
  <si>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</si>
  <si>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</si>
  <si>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</si>
  <si>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</si>
  <si>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</si>
  <si>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</si>
  <si>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</si>
  <si>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</si>
  <si>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</si>
  <si>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</si>
  <si>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</si>
  <si>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</si>
  <si>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</si>
  <si>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</si>
  <si>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</si>
  <si>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</si>
  <si>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</si>
  <si>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</si>
  <si>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</si>
  <si>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</si>
  <si>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</si>
  <si>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</si>
  <si>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</si>
  <si>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</si>
  <si>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</si>
  <si>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</si>
  <si>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</si>
  <si>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</si>
  <si>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</si>
  <si>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</si>
  <si>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</si>
  <si>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</si>
  <si>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</si>
  <si>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</si>
  <si>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</si>
  <si>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</si>
  <si>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</si>
  <si>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</si>
  <si>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</si>
  <si>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</si>
  <si>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</si>
  <si>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</si>
  <si>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</si>
  <si>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</si>
  <si>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</si>
  <si>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</si>
  <si>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</si>
  <si>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</si>
  <si>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</si>
  <si>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</si>
  <si>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</si>
  <si>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</si>
  <si>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</si>
  <si>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</si>
  <si>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</si>
  <si>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</si>
  <si>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</si>
  <si>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</si>
  <si>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</si>
  <si>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</si>
  <si>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</si>
  <si>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</si>
  <si>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</si>
  <si>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</si>
  <si>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</si>
  <si>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</si>
  <si>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</si>
  <si>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</si>
  <si>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</si>
  <si>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</si>
  <si>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</si>
  <si>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</si>
  <si>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</si>
  <si>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</si>
  <si>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</si>
  <si>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</si>
  <si>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</si>
  <si>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</si>
  <si>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</si>
  <si>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</si>
  <si>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</si>
  <si>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</si>
  <si>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</si>
  <si>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</si>
  <si>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</si>
  <si>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</si>
  <si>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</si>
  <si>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</si>
  <si>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</si>
  <si>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</si>
  <si>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</si>
  <si>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</si>
  <si>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</si>
  <si>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</si>
  <si>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</si>
  <si>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</si>
  <si>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</si>
  <si>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</si>
  <si>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</si>
  <si>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</si>
  <si>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</si>
  <si>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</si>
  <si>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</si>
  <si>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</si>
  <si>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</si>
  <si>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</si>
  <si>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</si>
  <si>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</si>
  <si>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</si>
  <si>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</si>
  <si>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</si>
  <si>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</si>
  <si>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</si>
  <si>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</si>
  <si>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</si>
  <si>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</si>
  <si>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</si>
  <si>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</si>
  <si>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</si>
  <si>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</si>
  <si>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</si>
  <si>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</si>
  <si>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</si>
  <si>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</si>
  <si>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</si>
  <si>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</si>
  <si>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</si>
  <si>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</si>
  <si>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</si>
  <si>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</si>
  <si>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</si>
  <si>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</si>
  <si>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</si>
  <si>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</si>
  <si>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</si>
  <si>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</si>
  <si>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</si>
  <si>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</si>
  <si>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</si>
  <si>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</si>
  <si>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</si>
  <si>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</si>
  <si>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</si>
  <si>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</si>
  <si>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</si>
  <si>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</si>
  <si>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</si>
  <si>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</si>
  <si>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</si>
  <si>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</si>
  <si>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</si>
  <si>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</si>
  <si>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</si>
  <si>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</si>
  <si>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</si>
  <si>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</si>
  <si>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</si>
  <si>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</si>
  <si>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</si>
  <si>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</si>
  <si>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</si>
  <si>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</si>
  <si>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</si>
  <si>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</si>
  <si>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</si>
  <si>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</si>
  <si>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</si>
  <si>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</si>
  <si>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</si>
  <si>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</si>
  <si>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</si>
  <si>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</si>
  <si>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</si>
  <si>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</si>
  <si>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</si>
  <si>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</si>
  <si>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</si>
  <si>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</si>
  <si>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</si>
  <si>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</si>
  <si>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</si>
  <si>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</si>
  <si>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</si>
  <si>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</si>
  <si>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</si>
  <si>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</si>
  <si>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</si>
  <si>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</si>
  <si>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</si>
  <si>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</si>
  <si>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</si>
  <si>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</si>
  <si>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</si>
  <si>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</si>
  <si>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</si>
  <si>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</si>
  <si>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</si>
  <si>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</si>
  <si>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</si>
  <si>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</si>
  <si>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</si>
  <si>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</si>
  <si>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</si>
  <si>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</si>
  <si>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</si>
  <si>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</si>
  <si>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</si>
  <si>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</si>
  <si>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</si>
  <si>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</si>
  <si>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</si>
  <si>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</si>
  <si>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</si>
  <si>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</si>
  <si>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</si>
  <si>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</si>
  <si>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</si>
  <si>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</si>
  <si>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</si>
  <si>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</si>
  <si>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</si>
  <si>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</si>
  <si>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</si>
  <si>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</si>
  <si>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</si>
  <si>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</si>
  <si>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</si>
  <si>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</si>
  <si>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</si>
  <si>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</si>
  <si>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</si>
  <si>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</si>
  <si>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</si>
  <si>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</si>
  <si>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</si>
  <si>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</si>
  <si>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</si>
  <si>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</si>
  <si>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</si>
  <si>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</si>
  <si>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</si>
  <si>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</si>
  <si>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</si>
  <si>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</si>
  <si>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</si>
  <si>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</si>
  <si>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</si>
  <si>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</si>
  <si>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</si>
  <si>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</si>
  <si>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</si>
  <si>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</si>
  <si>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</si>
  <si>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</si>
  <si>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</si>
  <si>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</si>
  <si>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</si>
  <si>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</si>
  <si>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</si>
  <si>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</si>
  <si>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</si>
  <si>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</si>
  <si>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</si>
  <si>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</si>
  <si>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</si>
  <si>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</si>
  <si>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</si>
  <si>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</si>
  <si>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</si>
  <si>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</si>
  <si>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</si>
  <si>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</si>
  <si>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</si>
  <si>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</si>
  <si>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</si>
  <si>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</si>
  <si>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</si>
  <si>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</si>
  <si>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</si>
  <si>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</si>
  <si>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</si>
  <si>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</si>
  <si>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</si>
  <si>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</si>
  <si>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</si>
  <si>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</si>
  <si>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</si>
  <si>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</si>
  <si>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</si>
  <si>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</si>
  <si>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</si>
  <si>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</si>
  <si>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</si>
  <si>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</si>
  <si>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</si>
  <si>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</si>
  <si>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</si>
  <si>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</si>
  <si>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</si>
  <si>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</si>
  <si>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</si>
  <si>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</si>
  <si>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</si>
  <si>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</si>
  <si>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</si>
  <si>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</si>
  <si>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</si>
  <si>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</si>
  <si>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</si>
  <si>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</si>
  <si>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</si>
  <si>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</si>
  <si>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</si>
  <si>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</si>
  <si>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</si>
  <si>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</si>
  <si>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</si>
  <si>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</si>
  <si>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</si>
  <si>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</si>
  <si>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</si>
  <si>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</si>
  <si>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</si>
  <si>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</si>
  <si>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</si>
  <si>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</si>
  <si>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</si>
  <si>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</si>
  <si>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</si>
  <si>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</si>
  <si>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</si>
  <si>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</si>
  <si>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</si>
  <si>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</si>
  <si>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</si>
  <si>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</si>
  <si>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</si>
  <si>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</si>
  <si>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</si>
  <si>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</si>
  <si>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</si>
  <si>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</si>
  <si>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</si>
  <si>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</si>
  <si>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</si>
  <si>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</si>
  <si>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</si>
  <si>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</si>
  <si>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</si>
  <si>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</si>
  <si>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</si>
  <si>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</si>
  <si>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</si>
  <si>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</si>
  <si>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</si>
  <si>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</si>
  <si>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</si>
  <si>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</si>
  <si>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</si>
  <si>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</si>
  <si>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</si>
  <si>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</si>
  <si>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</si>
  <si>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</si>
  <si>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</si>
  <si>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</si>
  <si>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</si>
  <si>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</si>
  <si>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</si>
  <si>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</si>
  <si>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</si>
  <si>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</si>
  <si>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</si>
  <si>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</si>
  <si>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</si>
  <si>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</si>
  <si>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</si>
  <si>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</si>
  <si>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</si>
  <si>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</si>
  <si>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</si>
  <si>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</si>
  <si>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</si>
  <si>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</si>
  <si>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</si>
  <si>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</si>
  <si>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</si>
  <si>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</si>
  <si>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</si>
  <si>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</si>
  <si>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</si>
  <si>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</si>
  <si>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</si>
  <si>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</si>
  <si>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</si>
  <si>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</si>
  <si>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</si>
  <si>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</si>
  <si>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</si>
  <si>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</si>
  <si>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</si>
  <si>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</si>
  <si>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</si>
  <si>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</si>
  <si>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</si>
  <si>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</si>
  <si>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</si>
  <si>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</si>
  <si>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</si>
  <si>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</si>
  <si>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</si>
  <si>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</si>
  <si>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</si>
  <si>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</si>
  <si>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</si>
  <si>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</si>
  <si>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</si>
  <si>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</si>
  <si>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</si>
  <si>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</si>
  <si>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</si>
  <si>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</si>
  <si>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</si>
  <si>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</si>
  <si>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</si>
  <si>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</si>
  <si>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</si>
  <si>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</si>
  <si>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</si>
  <si>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</si>
  <si>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</si>
  <si>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</si>
  <si>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</si>
  <si>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</si>
  <si>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</si>
  <si>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</si>
  <si>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</si>
  <si>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</si>
  <si>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</si>
  <si>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</si>
  <si>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</si>
  <si>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</si>
  <si>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</si>
  <si>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</si>
  <si>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</si>
  <si>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</si>
  <si>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</si>
  <si>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</si>
  <si>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</si>
  <si>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</si>
  <si>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</si>
  <si>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</si>
  <si>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</si>
  <si>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</si>
  <si>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</si>
  <si>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</si>
  <si>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</si>
  <si>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</si>
  <si>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</si>
  <si>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</si>
  <si>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</si>
  <si>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</si>
  <si>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</si>
  <si>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</si>
  <si>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</si>
  <si>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</si>
  <si>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</si>
  <si>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</si>
  <si>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</si>
  <si>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</si>
  <si>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</si>
  <si>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</si>
  <si>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</si>
  <si>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</si>
  <si>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</si>
  <si>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</si>
  <si>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</si>
  <si>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</si>
  <si>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</si>
  <si>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</si>
  <si>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</si>
  <si>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</si>
  <si>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</si>
  <si>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</si>
  <si>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</si>
  <si>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</si>
  <si>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</si>
  <si>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</si>
  <si>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</si>
  <si>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</si>
  <si>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</si>
  <si>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</si>
  <si>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</si>
  <si>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</si>
  <si>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</si>
  <si>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</si>
  <si>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</si>
  <si>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</si>
  <si>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</si>
  <si>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</si>
  <si>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</si>
  <si>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</si>
  <si>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</si>
  <si>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</si>
  <si>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</si>
  <si>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</si>
  <si>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</si>
  <si>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</si>
  <si>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</si>
  <si>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</si>
  <si>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</si>
  <si>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</si>
  <si>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</si>
  <si>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</si>
  <si>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</si>
  <si>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</si>
  <si>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</si>
  <si>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</si>
  <si>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</si>
  <si>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</si>
  <si>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</si>
  <si>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</si>
  <si>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</si>
  <si>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</si>
  <si>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</si>
  <si>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</si>
  <si>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</si>
  <si>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</si>
  <si>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</si>
  <si>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</si>
  <si>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</si>
  <si>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</si>
  <si>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</si>
  <si>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</si>
  <si>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</si>
  <si>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</si>
  <si>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</si>
  <si>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</si>
  <si>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</si>
  <si>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</si>
  <si>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</si>
  <si>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</si>
  <si>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</si>
  <si>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</si>
  <si>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</si>
  <si>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</si>
  <si>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</si>
  <si>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</si>
  <si>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</si>
  <si>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</si>
  <si>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</si>
  <si>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</si>
  <si>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</si>
  <si>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</si>
  <si>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</si>
  <si>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</si>
  <si>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</si>
  <si>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</si>
  <si>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</si>
  <si>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</si>
  <si>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</si>
  <si>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</si>
  <si>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</si>
  <si>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</si>
  <si>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</si>
  <si>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</si>
  <si>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</si>
  <si>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</si>
  <si>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</si>
  <si>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</si>
  <si>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</si>
  <si>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</si>
  <si>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</si>
  <si>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</si>
  <si>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</si>
  <si>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</si>
  <si>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</si>
  <si>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</si>
  <si>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</si>
  <si>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</si>
  <si>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</si>
  <si>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</si>
  <si>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</si>
  <si>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</si>
  <si>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</si>
  <si>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</si>
  <si>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</si>
  <si>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</si>
  <si>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</si>
  <si>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</si>
  <si>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</si>
  <si>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</si>
  <si>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</si>
  <si>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</si>
  <si>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</si>
  <si>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</si>
  <si>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</si>
  <si>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</si>
  <si>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</si>
  <si>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</si>
  <si>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</si>
  <si>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</si>
  <si>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</si>
  <si>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</si>
  <si>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</si>
  <si>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</si>
  <si>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</si>
  <si>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</si>
  <si>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</si>
  <si>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</si>
  <si>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</si>
  <si>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</si>
  <si>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</si>
  <si>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</si>
  <si>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</si>
  <si>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</si>
  <si>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</si>
  <si>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</si>
  <si>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</si>
  <si>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</si>
  <si>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</si>
  <si>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</si>
  <si>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</si>
  <si>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</si>
  <si>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</si>
  <si>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</si>
  <si>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</si>
  <si>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</si>
  <si>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</si>
  <si>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</si>
  <si>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</si>
  <si>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</si>
  <si>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</si>
  <si>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</si>
  <si>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</si>
  <si>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</si>
  <si>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</si>
  <si>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</si>
  <si>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</si>
  <si>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</si>
  <si>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</si>
  <si>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</si>
  <si>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</si>
  <si>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</si>
  <si>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</si>
  <si>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</si>
  <si>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</si>
  <si>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</si>
  <si>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</si>
  <si>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</si>
  <si>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</si>
  <si>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</si>
  <si>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</si>
  <si>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</si>
  <si>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</si>
  <si>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</si>
  <si>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</si>
  <si>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</si>
  <si>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</si>
  <si>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</si>
  <si>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</si>
  <si>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</si>
  <si>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</si>
  <si>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</si>
  <si>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</si>
  <si>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</si>
  <si>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</si>
  <si>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</si>
  <si>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</si>
  <si>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</si>
  <si>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</si>
  <si>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</si>
  <si>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</si>
  <si>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</si>
  <si>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</si>
  <si>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</si>
  <si>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</si>
  <si>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</si>
  <si>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</si>
  <si>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</si>
  <si>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</si>
  <si>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</si>
  <si>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</si>
  <si>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</si>
  <si>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</si>
  <si>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</si>
  <si>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</si>
  <si>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</si>
  <si>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</si>
  <si>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</si>
  <si>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</si>
  <si>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</si>
  <si>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</si>
  <si>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</si>
  <si>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</si>
  <si>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</si>
  <si>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</si>
  <si>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</si>
  <si>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</si>
  <si>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</si>
  <si>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</si>
  <si>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</si>
  <si>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</si>
  <si>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</si>
  <si>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</si>
  <si>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</si>
  <si>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</si>
  <si>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</si>
  <si>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</si>
  <si>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</si>
  <si>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</si>
  <si>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</si>
  <si>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</si>
  <si>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</si>
  <si>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</si>
  <si>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</si>
  <si>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</si>
  <si>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</si>
  <si>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</si>
  <si>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</si>
  <si>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</si>
  <si>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</si>
  <si>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</si>
  <si>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</si>
  <si>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</si>
  <si>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</si>
  <si>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</si>
  <si>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</si>
  <si>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</si>
  <si>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</si>
  <si>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</si>
  <si>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</si>
  <si>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</si>
  <si>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</si>
  <si>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</si>
  <si>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</si>
  <si>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</si>
  <si>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</si>
  <si>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</si>
  <si>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</si>
  <si>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</si>
  <si>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</si>
  <si>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</si>
  <si>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</si>
  <si>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</si>
  <si>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</si>
  <si>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</si>
  <si>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</si>
  <si>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</si>
  <si>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</si>
  <si>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</si>
  <si>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</si>
  <si>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</si>
  <si>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</si>
  <si>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</si>
  <si>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</si>
  <si>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</si>
  <si>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</si>
  <si>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</si>
  <si>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</si>
  <si>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</si>
  <si>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</si>
  <si>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</si>
  <si>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</si>
  <si>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</si>
  <si>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</si>
  <si>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</si>
  <si>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</si>
  <si>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</si>
  <si>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</si>
  <si>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</si>
  <si>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</si>
  <si>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</si>
  <si>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</si>
  <si>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</si>
  <si>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</si>
  <si>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</si>
  <si>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</si>
  <si>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</si>
  <si>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</si>
  <si>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</si>
  <si>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</si>
  <si>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</si>
  <si>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</si>
  <si>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</si>
  <si>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</si>
  <si>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</si>
  <si>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</si>
  <si>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</si>
  <si>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</si>
  <si>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</si>
  <si>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</si>
  <si>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</si>
  <si>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</si>
  <si>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</si>
  <si>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</si>
  <si>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</si>
  <si>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</si>
  <si>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</si>
  <si>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</si>
  <si>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</si>
  <si>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</si>
  <si>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</si>
  <si>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</si>
  <si>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</si>
  <si>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</si>
  <si>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</si>
  <si>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</si>
  <si>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</si>
  <si>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</si>
  <si>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</si>
  <si>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</si>
  <si>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</si>
  <si>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</si>
  <si>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</si>
  <si>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</si>
  <si>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</si>
  <si>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</si>
  <si>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</si>
  <si>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</si>
  <si>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</si>
  <si>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</si>
  <si>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</si>
  <si>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</si>
  <si>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</si>
  <si>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</si>
  <si>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</si>
  <si>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</si>
  <si>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</si>
  <si>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</si>
  <si>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</si>
  <si>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</si>
  <si>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</si>
  <si>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</si>
  <si>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</si>
  <si>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</si>
  <si>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</si>
  <si>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</si>
  <si>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</si>
  <si>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</si>
  <si>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</si>
  <si>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</si>
  <si>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</si>
  <si>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</si>
  <si>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</si>
  <si>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</si>
  <si>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</si>
  <si>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</si>
  <si>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</si>
  <si>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</si>
  <si>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</si>
  <si>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</si>
  <si>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</si>
  <si>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</si>
  <si>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</si>
  <si>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</si>
  <si>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</si>
  <si>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</si>
  <si>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</si>
  <si>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</si>
  <si>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</si>
  <si>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</si>
  <si>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</si>
  <si>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</si>
  <si>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</si>
  <si>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</si>
  <si>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</si>
  <si>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</si>
  <si>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</si>
  <si>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</si>
  <si>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</si>
  <si>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</si>
  <si>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</si>
  <si>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</si>
  <si>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</si>
  <si>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</si>
  <si>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</si>
  <si>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</si>
  <si>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</si>
  <si>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</si>
  <si>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</si>
  <si>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</si>
  <si>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</si>
  <si>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</si>
  <si>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</si>
  <si>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</si>
  <si>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</si>
  <si>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</si>
  <si>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</si>
  <si>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</si>
  <si>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</si>
  <si>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</si>
  <si>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</si>
  <si>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</si>
  <si>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</si>
  <si>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</si>
  <si>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</si>
  <si>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</si>
  <si>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</si>
  <si>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</si>
  <si>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</si>
  <si>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</si>
  <si>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</si>
  <si>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</si>
  <si>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</si>
  <si>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</si>
  <si>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</si>
  <si>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</si>
  <si>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</si>
  <si>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</si>
  <si>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</si>
  <si>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</si>
  <si>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</si>
  <si>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</si>
  <si>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</si>
  <si>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</si>
  <si>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</si>
  <si>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</si>
  <si>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</si>
  <si>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</si>
  <si>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</si>
  <si>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</si>
  <si>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</si>
  <si>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</si>
  <si>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</si>
  <si>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</si>
  <si>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</si>
  <si>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</si>
  <si>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</si>
  <si>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</si>
  <si>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</si>
  <si>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</si>
  <si>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</si>
  <si>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</si>
  <si>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</si>
  <si>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</si>
  <si>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</si>
  <si>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</si>
  <si>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</si>
  <si>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</si>
  <si>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</si>
  <si>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</si>
  <si>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</si>
  <si>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</si>
  <si>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</si>
  <si>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</si>
  <si>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</si>
  <si>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</si>
  <si>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</si>
  <si>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</si>
  <si>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</si>
  <si>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</si>
  <si>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</si>
  <si>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</si>
  <si>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</si>
  <si>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</si>
  <si>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</si>
  <si>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</si>
  <si>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</si>
  <si>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</si>
  <si>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</si>
  <si>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</si>
  <si>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</si>
  <si>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</si>
  <si>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</si>
  <si>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</si>
  <si>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</si>
  <si>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</si>
  <si>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</si>
  <si>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</si>
  <si>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</si>
  <si>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</si>
  <si>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</si>
  <si>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</si>
  <si>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</si>
  <si>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</si>
  <si>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</si>
  <si>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</si>
  <si>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</si>
  <si>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</si>
  <si>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</si>
  <si>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</si>
  <si>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</si>
  <si>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</si>
  <si>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</si>
  <si>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</si>
  <si>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</si>
  <si>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</si>
  <si>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</si>
  <si>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</si>
  <si>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</si>
  <si>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</si>
  <si>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</si>
  <si>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</si>
  <si>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</si>
  <si>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</si>
  <si>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</si>
  <si>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</si>
  <si>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</si>
  <si>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</si>
  <si>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</si>
  <si>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</si>
  <si>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</si>
  <si>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</si>
  <si>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</si>
  <si>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</si>
  <si>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</si>
  <si>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</si>
  <si>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</si>
  <si>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</si>
  <si>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</si>
  <si>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</si>
  <si>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</si>
  <si>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</si>
  <si>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</si>
  <si>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</si>
  <si>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</si>
  <si>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</si>
  <si>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</si>
  <si>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</si>
  <si>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</si>
  <si>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</si>
  <si>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</si>
  <si>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</si>
  <si>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</si>
  <si>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</si>
  <si>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</si>
  <si>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</si>
  <si>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</si>
  <si>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</si>
  <si>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</si>
  <si>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</si>
  <si>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</si>
  <si>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</si>
  <si>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</si>
  <si>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</si>
  <si>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</si>
  <si>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</si>
  <si>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</si>
  <si>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</si>
  <si>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</si>
  <si>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</si>
  <si>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</si>
  <si>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</si>
  <si>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</si>
  <si>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</si>
  <si>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</si>
  <si>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</si>
  <si>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</si>
  <si>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</si>
  <si>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</si>
  <si>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</si>
  <si>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</si>
  <si>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</si>
  <si>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</si>
  <si>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</si>
  <si>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</si>
  <si>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</si>
  <si>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</si>
  <si>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</si>
  <si>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</si>
  <si>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</si>
  <si>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</si>
  <si>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</si>
  <si>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</si>
  <si>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</si>
  <si>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</si>
  <si>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</si>
  <si>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</si>
  <si>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</si>
  <si>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</si>
  <si>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</si>
  <si>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</si>
  <si>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</si>
  <si>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</si>
  <si>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</si>
  <si>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</si>
  <si>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</si>
  <si>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</si>
  <si>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</si>
  <si>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</si>
  <si>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</si>
  <si>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</si>
  <si>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</si>
  <si>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</si>
  <si>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</si>
  <si>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</si>
  <si>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</si>
  <si>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</si>
  <si>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</si>
  <si>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</si>
  <si>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</si>
  <si>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</si>
  <si>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</si>
  <si>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</si>
  <si>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</si>
  <si>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</si>
  <si>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</si>
  <si>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</si>
  <si>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</si>
  <si>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</si>
  <si>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</si>
  <si>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</si>
  <si>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</si>
  <si>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</si>
  <si>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</si>
  <si>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</si>
  <si>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</si>
  <si>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</si>
  <si>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</si>
  <si>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</si>
  <si>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</si>
  <si>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</si>
  <si>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</si>
  <si>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</si>
  <si>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</si>
  <si>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</si>
  <si>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</si>
  <si>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</si>
  <si>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</si>
  <si>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</si>
  <si>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</si>
  <si>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</si>
  <si>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</si>
  <si>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</si>
  <si>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</si>
  <si>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</si>
  <si>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</si>
  <si>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</si>
  <si>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</si>
  <si>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</si>
  <si>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</si>
  <si>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</si>
  <si>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</si>
  <si>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</si>
  <si>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</si>
  <si>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</si>
  <si>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</si>
  <si>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</si>
  <si>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</si>
  <si>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</si>
  <si>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</si>
  <si>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</si>
  <si>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</si>
  <si>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</si>
  <si>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</si>
  <si>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</si>
  <si>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</si>
  <si>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</si>
  <si>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</si>
  <si>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</si>
  <si>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</si>
  <si>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</si>
  <si>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</si>
  <si>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</si>
  <si>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</si>
  <si>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</si>
  <si>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</si>
  <si>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</si>
  <si>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</si>
  <si>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</si>
  <si>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</si>
  <si>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</si>
  <si>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</si>
  <si>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</si>
  <si>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</si>
  <si>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</si>
  <si>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</si>
  <si>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</si>
  <si>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</si>
  <si>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</si>
  <si>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</si>
  <si>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</si>
  <si>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</si>
  <si>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</si>
  <si>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</si>
  <si>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</si>
  <si>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</si>
  <si>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</si>
  <si>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</si>
  <si>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</si>
  <si>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</si>
  <si>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</si>
  <si>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</si>
  <si>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</si>
  <si>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</si>
  <si>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</si>
  <si>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</si>
  <si>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</si>
  <si>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</si>
  <si>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</si>
  <si>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</si>
  <si>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</si>
  <si>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</si>
  <si>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</si>
  <si>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</si>
  <si>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</si>
  <si>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</si>
  <si>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</si>
  <si>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</si>
  <si>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</si>
  <si>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</si>
  <si>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</si>
  <si>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</si>
  <si>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</si>
  <si>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</si>
  <si>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</si>
  <si>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</si>
  <si>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</si>
  <si>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</si>
  <si>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</si>
  <si>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</si>
  <si>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</si>
  <si>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</si>
  <si>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</si>
  <si>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</si>
  <si>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</si>
  <si>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</si>
  <si>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</si>
  <si>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</si>
  <si>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</si>
  <si>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</si>
  <si>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</si>
  <si>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</si>
  <si>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</si>
  <si>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</si>
  <si>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</si>
  <si>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</si>
  <si>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</si>
  <si>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</si>
  <si>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</si>
  <si>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</si>
  <si>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</si>
  <si>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</si>
  <si>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</si>
  <si>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</si>
  <si>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</si>
  <si>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</si>
  <si>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</si>
  <si>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</si>
  <si>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</si>
  <si>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</si>
  <si>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</si>
  <si>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</si>
  <si>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</si>
  <si>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</si>
  <si>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</si>
  <si>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</si>
  <si>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</si>
  <si>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</si>
  <si>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</si>
  <si>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</si>
  <si>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</si>
  <si>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</si>
  <si>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</si>
  <si>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</si>
  <si>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</si>
  <si>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</si>
  <si>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</si>
  <si>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</si>
  <si>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</si>
  <si>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</si>
  <si>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</si>
  <si>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</si>
  <si>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</si>
  <si>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</si>
  <si>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</si>
  <si>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</si>
  <si>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</si>
  <si>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</si>
  <si>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</si>
  <si>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</si>
  <si>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</si>
  <si>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</si>
  <si>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</si>
  <si>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</si>
  <si>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</si>
  <si>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</si>
  <si>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</si>
  <si>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</si>
  <si>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</si>
  <si>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</si>
  <si>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</si>
  <si>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</si>
  <si>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</si>
  <si>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</si>
  <si>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</si>
  <si>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</si>
  <si>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</si>
  <si>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</si>
  <si>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</si>
  <si>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</si>
  <si>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</si>
  <si>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</si>
  <si>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</si>
  <si>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</si>
  <si>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</si>
  <si>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</si>
  <si>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</si>
  <si>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</si>
  <si>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</si>
  <si>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</si>
  <si>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</si>
  <si>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</si>
  <si>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</si>
  <si>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</si>
  <si>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</si>
  <si>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</si>
  <si>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</si>
  <si>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</si>
  <si>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</si>
  <si>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</si>
  <si>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</si>
  <si>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</si>
  <si>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</si>
  <si>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</si>
  <si>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</si>
  <si>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</si>
  <si>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</si>
  <si>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</si>
  <si>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</si>
  <si>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</si>
  <si>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</si>
  <si>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</si>
  <si>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</si>
  <si>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</si>
  <si>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</si>
  <si>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</si>
  <si>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</si>
  <si>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</si>
  <si>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</si>
  <si>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</si>
  <si>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</si>
  <si>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</si>
  <si>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</si>
  <si>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</si>
  <si>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</si>
  <si>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</si>
  <si>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</si>
  <si>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</si>
  <si>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</si>
  <si>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</si>
  <si>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</si>
  <si>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</si>
  <si>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</si>
  <si>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</si>
  <si>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</si>
  <si>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</si>
  <si>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</si>
  <si>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</si>
  <si>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</si>
  <si>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</si>
  <si>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</si>
  <si>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</si>
  <si>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</si>
  <si>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</si>
  <si>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</si>
  <si>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</si>
  <si>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</si>
  <si>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</si>
  <si>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</si>
  <si>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</si>
  <si>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</si>
  <si>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</si>
  <si>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</si>
  <si>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</si>
  <si>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</si>
  <si>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</si>
  <si>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</si>
  <si>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</si>
  <si>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</si>
  <si>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</si>
  <si>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</si>
  <si>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</si>
  <si>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</si>
  <si>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</si>
  <si>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</si>
  <si>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</si>
  <si>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</si>
  <si>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</si>
  <si>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</si>
  <si>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</si>
  <si>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</si>
  <si>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</si>
  <si>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</si>
  <si>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</si>
  <si>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</si>
  <si>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</si>
  <si>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</si>
  <si>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</si>
  <si>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</si>
  <si>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</si>
  <si>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</si>
  <si>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</si>
  <si>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</si>
  <si>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</si>
  <si>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</si>
  <si>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</si>
  <si>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</si>
  <si>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</si>
  <si>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</si>
  <si>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</si>
  <si>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</si>
  <si>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</si>
  <si>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</si>
  <si>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</si>
  <si>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</si>
  <si>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</si>
  <si>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</si>
  <si>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</si>
  <si>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</si>
  <si>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</si>
  <si>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</si>
  <si>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</si>
  <si>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</si>
  <si>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</si>
  <si>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</si>
  <si>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</si>
  <si>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</si>
  <si>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</si>
  <si>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</si>
  <si>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</si>
  <si>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</si>
  <si>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</si>
  <si>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</si>
  <si>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</si>
  <si>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</si>
  <si>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</si>
  <si>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</si>
  <si>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</si>
  <si>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</si>
  <si>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</si>
  <si>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</si>
  <si>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</si>
  <si>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</si>
  <si>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</si>
  <si>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</si>
  <si>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</si>
  <si>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</si>
  <si>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</si>
  <si>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</si>
  <si>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</si>
  <si>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</si>
  <si>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</si>
  <si>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</si>
  <si>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</si>
  <si>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</si>
  <si>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</si>
  <si>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</si>
  <si>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</si>
  <si>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</si>
  <si>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</si>
  <si>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</si>
  <si>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</si>
  <si>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</si>
  <si>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</si>
  <si>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</si>
  <si>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</si>
  <si>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</si>
  <si>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</si>
  <si>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</si>
  <si>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</si>
  <si>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</si>
  <si>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</si>
  <si>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</si>
  <si>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</si>
  <si>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</si>
  <si>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</si>
  <si>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</si>
  <si>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</si>
  <si>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</si>
  <si>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</si>
  <si>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</si>
  <si>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</si>
  <si>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</si>
  <si>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</si>
  <si>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</si>
  <si>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</si>
  <si>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</si>
  <si>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</si>
  <si>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</si>
  <si>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</si>
  <si>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</si>
  <si>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</si>
  <si>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</si>
  <si>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</si>
  <si>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</si>
  <si>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</si>
  <si>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</si>
  <si>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</si>
  <si>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</si>
  <si>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</si>
  <si>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</si>
  <si>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</si>
  <si>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</si>
  <si>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</si>
  <si>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</si>
  <si>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</si>
  <si>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</si>
  <si>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</si>
  <si>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</si>
  <si>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</si>
  <si>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</si>
  <si>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</si>
  <si>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</si>
  <si>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</si>
  <si>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</si>
  <si>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</si>
  <si>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</si>
  <si>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</si>
  <si>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</si>
  <si>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</si>
  <si>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</si>
  <si>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</si>
  <si>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</si>
  <si>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</si>
  <si>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</si>
  <si>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</si>
  <si>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</si>
  <si>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</si>
  <si>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</si>
  <si>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</si>
  <si>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</si>
  <si>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</si>
  <si>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</si>
  <si>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</si>
  <si>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</si>
  <si>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</si>
  <si>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</si>
  <si>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</si>
  <si>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</si>
  <si>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</si>
  <si>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</si>
  <si>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</si>
  <si>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</si>
  <si>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</si>
  <si>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</si>
  <si>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</si>
  <si>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</si>
  <si>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</si>
  <si>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</si>
  <si>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</si>
  <si>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</si>
  <si>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</si>
  <si>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</si>
  <si>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</si>
  <si>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</si>
  <si>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</si>
  <si>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</si>
  <si>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</si>
  <si>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</si>
  <si>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</si>
  <si>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</si>
  <si>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</si>
  <si>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</si>
  <si>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</si>
  <si>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</si>
  <si>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</si>
  <si>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</si>
  <si>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</si>
  <si>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</si>
  <si>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</si>
  <si>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</si>
  <si>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</si>
  <si>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</si>
  <si>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</si>
  <si>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</si>
  <si>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</si>
  <si>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</si>
  <si>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</si>
  <si>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</si>
  <si>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</si>
  <si>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</si>
  <si>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</si>
  <si>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</si>
  <si>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</si>
  <si>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</si>
  <si>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</si>
  <si>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</si>
  <si>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</si>
  <si>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</si>
  <si>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</si>
  <si>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</si>
  <si>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</si>
  <si>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</si>
  <si>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</si>
  <si>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</si>
  <si>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</si>
  <si>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</si>
  <si>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</si>
  <si>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</si>
  <si>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</si>
  <si>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</si>
  <si>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</si>
  <si>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</si>
  <si>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</si>
  <si>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</si>
  <si>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</si>
  <si>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</si>
  <si>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</si>
  <si>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</si>
  <si>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</si>
  <si>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</si>
  <si>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</si>
  <si>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</si>
  <si>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</si>
  <si>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</si>
  <si>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</si>
  <si>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</si>
  <si>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</si>
  <si>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</si>
  <si>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</si>
  <si>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</si>
  <si>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</si>
  <si>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</si>
  <si>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</si>
  <si>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</si>
  <si>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</si>
  <si>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</si>
  <si>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</si>
  <si>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</si>
  <si>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</si>
  <si>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</si>
  <si>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</si>
  <si>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</si>
  <si>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</si>
  <si>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</si>
  <si>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</si>
  <si>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</si>
  <si>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</si>
  <si>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</si>
  <si>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</si>
  <si>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</si>
  <si>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</si>
  <si>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</si>
  <si>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</si>
  <si>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</si>
  <si>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</si>
  <si>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</si>
  <si>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</si>
  <si>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</si>
  <si>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</si>
  <si>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</si>
  <si>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</si>
  <si>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</si>
  <si>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</si>
  <si>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</si>
  <si>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</si>
  <si>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</si>
  <si>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</si>
  <si>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</si>
  <si>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</si>
  <si>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</si>
  <si>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</si>
  <si>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</si>
  <si>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</si>
  <si>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</si>
  <si>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</si>
  <si>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</si>
  <si>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</si>
  <si>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</si>
  <si>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</si>
  <si>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</si>
  <si>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</si>
  <si>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</si>
  <si>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</si>
  <si>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</si>
  <si>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</si>
  <si>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</si>
  <si>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</si>
  <si>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</si>
  <si>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</si>
  <si>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</si>
  <si>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</si>
  <si>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</si>
  <si>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</si>
  <si>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</si>
  <si>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</si>
  <si>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</si>
  <si>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</si>
  <si>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</si>
  <si>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</si>
  <si>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</si>
  <si>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</si>
  <si>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</si>
  <si>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</si>
  <si>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</si>
  <si>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</si>
  <si>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</si>
  <si>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</si>
  <si>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</si>
  <si>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</si>
  <si>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</si>
  <si>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</si>
  <si>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</si>
  <si>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</si>
  <si>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</si>
  <si>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</si>
  <si>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</si>
  <si>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</si>
  <si>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</si>
  <si>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</si>
  <si>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</si>
  <si>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</si>
  <si>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</si>
  <si>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</si>
  <si>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</si>
  <si>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</si>
  <si>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</si>
  <si>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</si>
  <si>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</si>
  <si>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</si>
  <si>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</si>
  <si>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</si>
  <si>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</si>
  <si>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</si>
  <si>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</si>
  <si>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</si>
  <si>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</si>
  <si>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</si>
  <si>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</si>
  <si>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</si>
  <si>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</si>
  <si>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</si>
  <si>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</si>
  <si>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</si>
  <si>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</si>
  <si>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</si>
  <si>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</si>
  <si>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</si>
  <si>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</si>
  <si>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</si>
  <si>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</si>
  <si>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</si>
  <si>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</si>
  <si>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</si>
  <si>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</si>
  <si>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</si>
  <si>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</si>
  <si>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</si>
  <si>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</si>
  <si>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</si>
  <si>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</si>
  <si>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</si>
  <si>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</si>
  <si>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</si>
  <si>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</si>
  <si>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</si>
  <si>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</si>
  <si>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</si>
  <si>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</si>
  <si>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</si>
  <si>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</si>
  <si>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</si>
  <si>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</si>
  <si>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</si>
  <si>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</si>
  <si>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</si>
  <si>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</si>
  <si>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</si>
  <si>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</si>
  <si>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</si>
  <si>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</si>
  <si>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</si>
  <si>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</si>
  <si>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</si>
  <si>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</si>
  <si>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</si>
  <si>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</si>
  <si>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</si>
  <si>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</si>
  <si>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</si>
  <si>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</si>
  <si>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</si>
  <si>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</si>
  <si>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</si>
  <si>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</si>
  <si>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</si>
  <si>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</si>
  <si>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</si>
  <si>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</si>
  <si>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</si>
  <si>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</si>
  <si>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</si>
  <si>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</si>
  <si>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</si>
  <si>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</si>
  <si>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</si>
  <si>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</si>
  <si>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</si>
  <si>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</si>
  <si>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</si>
  <si>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</si>
  <si>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</si>
  <si>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</si>
  <si>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</si>
  <si>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</si>
  <si>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</si>
  <si>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</si>
  <si>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</si>
  <si>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</si>
  <si>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</si>
  <si>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</si>
  <si>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</si>
  <si>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</si>
  <si>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</si>
  <si>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</si>
  <si>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</si>
  <si>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</si>
  <si>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</si>
  <si>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</si>
  <si>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</si>
  <si>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</si>
  <si>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</si>
  <si>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</si>
  <si>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</si>
  <si>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</si>
  <si>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</si>
  <si>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</si>
  <si>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</si>
  <si>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</si>
  <si>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</si>
  <si>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</si>
  <si>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</si>
  <si>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</si>
  <si>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</si>
  <si>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</si>
  <si>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</si>
  <si>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</si>
  <si>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</si>
  <si>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</si>
  <si>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</si>
  <si>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</si>
  <si>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</si>
  <si>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</si>
  <si>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</si>
  <si>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</si>
  <si>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</si>
  <si>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</si>
  <si>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</si>
  <si>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</si>
  <si>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</si>
  <si>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</si>
  <si>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</si>
  <si>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</si>
  <si>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</si>
  <si>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</si>
  <si>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</si>
  <si>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</si>
  <si>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</si>
  <si>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</si>
  <si>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</si>
  <si>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</si>
  <si>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</si>
  <si>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</si>
  <si>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</si>
  <si>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</si>
  <si>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</si>
  <si>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</si>
  <si>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</si>
  <si>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</si>
  <si>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</si>
  <si>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</si>
  <si>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</si>
  <si>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</si>
  <si>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</si>
  <si>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</si>
  <si>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</si>
  <si>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</si>
  <si>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</si>
  <si>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</si>
  <si>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</si>
  <si>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</si>
  <si>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</si>
  <si>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</si>
  <si>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</si>
  <si>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</si>
  <si>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</si>
  <si>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</si>
  <si>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</si>
  <si>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</si>
  <si>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</si>
  <si>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</si>
  <si>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</si>
  <si>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</si>
  <si>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</si>
  <si>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</si>
  <si>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</si>
  <si>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</si>
  <si>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</si>
  <si>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</si>
  <si>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</si>
  <si>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</si>
  <si>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</si>
  <si>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</si>
  <si>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</si>
  <si>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</si>
  <si>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</si>
  <si>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</si>
  <si>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</si>
  <si>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</si>
  <si>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</si>
  <si>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</si>
  <si>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</si>
  <si>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</si>
  <si>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</si>
  <si>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</si>
  <si>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</si>
  <si>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</si>
  <si>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</si>
  <si>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</si>
  <si>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</si>
  <si>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</si>
  <si>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</si>
  <si>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</si>
  <si>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</si>
  <si>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</si>
  <si>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</si>
  <si>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</si>
  <si>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</si>
  <si>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</si>
  <si>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</si>
  <si>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</si>
  <si>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</si>
  <si>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</si>
  <si>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</si>
  <si>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</si>
  <si>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</si>
  <si>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</si>
  <si>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</si>
  <si>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</si>
  <si>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</si>
  <si>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</si>
  <si>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</si>
  <si>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</si>
  <si>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</si>
  <si>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</si>
  <si>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</si>
  <si>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</si>
  <si>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</si>
  <si>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</si>
  <si>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</si>
  <si>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</si>
  <si>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</si>
  <si>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</si>
  <si>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</si>
  <si>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</si>
  <si>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</si>
  <si>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</si>
  <si>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</si>
  <si>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</si>
  <si>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</si>
  <si>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</si>
  <si>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</si>
  <si>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</si>
  <si>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</si>
  <si>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</si>
  <si>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</si>
  <si>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</si>
  <si>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</si>
  <si>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</si>
  <si>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</si>
  <si>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</si>
  <si>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</si>
  <si>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</si>
  <si>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</si>
  <si>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</si>
  <si>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</si>
  <si>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</si>
  <si>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</si>
  <si>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</si>
  <si>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</si>
  <si>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</si>
  <si>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</si>
  <si>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</si>
  <si>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</si>
  <si>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</si>
  <si>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</si>
  <si>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</si>
  <si>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</si>
  <si>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</si>
  <si>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</si>
  <si>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</si>
  <si>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</si>
  <si>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</si>
  <si>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</si>
  <si>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</si>
  <si>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</si>
  <si>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</si>
  <si>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</si>
  <si>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</si>
  <si>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</si>
  <si>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</si>
  <si>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</si>
  <si>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</si>
  <si>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</si>
  <si>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</si>
  <si>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</si>
  <si>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</si>
  <si>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</si>
  <si>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</si>
  <si>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</si>
  <si>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</si>
  <si>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</si>
  <si>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</si>
  <si>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</si>
  <si>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</si>
  <si>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</si>
  <si>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</si>
  <si>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</si>
  <si>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</si>
  <si>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</si>
  <si>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</si>
  <si>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</si>
  <si>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</si>
  <si>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</si>
  <si>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</si>
  <si>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</si>
  <si>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</si>
  <si>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</si>
  <si>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</si>
  <si>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</si>
  <si>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</si>
  <si>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</si>
  <si>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</si>
  <si>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</si>
  <si>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</si>
  <si>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</si>
  <si>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</si>
  <si>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</si>
  <si>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</si>
  <si>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</si>
  <si>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</si>
  <si>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</si>
  <si>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</si>
  <si>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</si>
  <si>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</si>
  <si>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</si>
  <si>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</si>
  <si>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</si>
  <si>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</si>
  <si>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</si>
  <si>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</si>
  <si>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</si>
  <si>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</si>
  <si>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</si>
  <si>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</si>
  <si>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</si>
  <si>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</si>
  <si>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</si>
  <si>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</si>
  <si>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</si>
  <si>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</si>
  <si>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</si>
  <si>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</si>
  <si>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</si>
  <si>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</si>
  <si>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</si>
  <si>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</si>
  <si>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</si>
  <si>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</si>
  <si>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</si>
  <si>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</si>
  <si>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</si>
  <si>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</si>
  <si>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</si>
  <si>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</si>
  <si>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</si>
  <si>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</si>
  <si>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</si>
  <si>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</si>
  <si>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</si>
  <si>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</si>
  <si>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</si>
  <si>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</si>
  <si>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</si>
  <si>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</si>
  <si>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</si>
  <si>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</si>
  <si>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</si>
  <si>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</si>
  <si>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</si>
  <si>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</si>
  <si>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</si>
  <si>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</si>
  <si>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</si>
  <si>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</si>
  <si>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</si>
  <si>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</si>
  <si>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</si>
  <si>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</si>
  <si>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</si>
  <si>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</si>
  <si>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</si>
  <si>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</si>
  <si>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</si>
  <si>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</si>
  <si>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</si>
  <si>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</si>
  <si>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</si>
  <si>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</si>
  <si>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</si>
  <si>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</si>
  <si>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</si>
  <si>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</si>
  <si>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</si>
  <si>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</si>
  <si>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</si>
  <si>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</si>
  <si>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</si>
  <si>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</si>
  <si>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</si>
  <si>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</si>
  <si>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</si>
  <si>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</si>
  <si>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</si>
  <si>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</si>
  <si>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</si>
  <si>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</si>
  <si>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</si>
  <si>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</si>
  <si>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</si>
  <si>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</si>
  <si>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</si>
  <si>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</si>
  <si>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</si>
  <si>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</si>
  <si>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</si>
  <si>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</si>
  <si>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</si>
  <si>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</si>
  <si>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</si>
  <si>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</si>
  <si>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</si>
  <si>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</si>
  <si>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</si>
  <si>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</si>
  <si>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</si>
  <si>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</si>
  <si>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</si>
  <si>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</si>
  <si>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</si>
  <si>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</si>
  <si>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</si>
  <si>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</si>
  <si>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</si>
  <si>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</si>
  <si>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</si>
  <si>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</si>
  <si>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</si>
  <si>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</si>
  <si>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</si>
  <si>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</si>
  <si>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</si>
  <si>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</si>
  <si>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</si>
  <si>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</si>
  <si>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</si>
  <si>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</si>
  <si>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</si>
  <si>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</si>
  <si>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</si>
  <si>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</si>
  <si>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</si>
  <si>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</si>
  <si>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</si>
  <si>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</si>
  <si>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</si>
  <si>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</si>
  <si>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</si>
  <si>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</si>
  <si>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</si>
  <si>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</si>
  <si>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</si>
  <si>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</si>
  <si>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</si>
  <si>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</si>
  <si>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</si>
  <si>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</si>
  <si>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</si>
  <si>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</si>
  <si>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</si>
  <si>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</si>
  <si>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</si>
  <si>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</si>
  <si>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</si>
  <si>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</si>
  <si>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</si>
  <si>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</si>
  <si>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</si>
  <si>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</si>
  <si>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</si>
  <si>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</si>
  <si>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</si>
  <si>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</si>
  <si>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</si>
  <si>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</si>
  <si>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</si>
  <si>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</si>
  <si>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</si>
  <si>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</si>
  <si>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</si>
  <si>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</si>
  <si>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</si>
  <si>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</si>
  <si>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</si>
  <si>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</si>
  <si>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</si>
  <si>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</si>
  <si>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</si>
  <si>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</si>
  <si>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</si>
  <si>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</si>
  <si>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</si>
  <si>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</si>
  <si>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</si>
  <si>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</si>
  <si>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</si>
  <si>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</si>
  <si>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</si>
  <si>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</si>
  <si>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</si>
  <si>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</si>
  <si>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</si>
  <si>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</si>
  <si>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</si>
  <si>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</si>
  <si>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</si>
  <si>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</si>
  <si>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</si>
  <si>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</si>
  <si>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</si>
  <si>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</si>
  <si>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</si>
  <si>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</si>
  <si>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</si>
  <si>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</si>
  <si>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</si>
  <si>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</si>
  <si>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</si>
  <si>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</si>
  <si>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</si>
  <si>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</si>
  <si>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</si>
  <si>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</si>
  <si>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</si>
  <si>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</si>
  <si>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</si>
  <si>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</si>
  <si>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</si>
  <si>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</si>
  <si>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</si>
  <si>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</si>
  <si>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</si>
  <si>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</si>
  <si>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</si>
  <si>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</si>
  <si>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</si>
  <si>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</si>
  <si>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</si>
  <si>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</si>
  <si>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</si>
  <si>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</si>
  <si>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</si>
  <si>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</si>
  <si>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</si>
  <si>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</si>
  <si>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</si>
  <si>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</si>
  <si>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</si>
  <si>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</si>
  <si>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</si>
  <si>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</si>
  <si>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</si>
  <si>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</si>
  <si>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</si>
  <si>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</si>
  <si>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</si>
  <si>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</si>
  <si>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</si>
  <si>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</si>
  <si>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</si>
  <si>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</si>
  <si>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</si>
  <si>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</si>
  <si>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</si>
  <si>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</si>
  <si>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</si>
  <si>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</si>
  <si>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</si>
  <si>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</si>
  <si>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</si>
  <si>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</si>
  <si>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</si>
  <si>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</si>
  <si>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</si>
  <si>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</si>
  <si>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</si>
  <si>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</si>
  <si>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</si>
  <si>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</si>
  <si>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</si>
  <si>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</si>
  <si>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</si>
  <si>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</si>
  <si>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</si>
  <si>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</si>
  <si>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</si>
  <si>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</si>
  <si>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</si>
  <si>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</si>
  <si>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</si>
  <si>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</si>
  <si>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</si>
  <si>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</si>
  <si>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</si>
  <si>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</si>
  <si>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</si>
  <si>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</si>
  <si>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</si>
  <si>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</si>
  <si>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</si>
  <si>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</si>
  <si>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</si>
  <si>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</si>
  <si>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</si>
  <si>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</si>
  <si>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</si>
  <si>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</si>
  <si>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</si>
  <si>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</si>
  <si>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</si>
  <si>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</si>
  <si>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</si>
  <si>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</si>
  <si>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</si>
  <si>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</si>
  <si>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</si>
  <si>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</si>
  <si>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</si>
  <si>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</si>
  <si>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</si>
  <si>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</si>
  <si>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</si>
  <si>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</si>
  <si>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</si>
  <si>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</si>
  <si>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</si>
  <si>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</si>
  <si>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</si>
  <si>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</si>
  <si>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</si>
  <si>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</si>
  <si>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</si>
  <si>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</si>
  <si>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</si>
  <si>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</si>
  <si>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</si>
  <si>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</si>
  <si>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</si>
  <si>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</si>
  <si>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</si>
  <si>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</si>
  <si>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</si>
  <si>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</si>
  <si>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</si>
  <si>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</si>
  <si>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</si>
  <si>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</si>
  <si>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</si>
  <si>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</si>
  <si>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</si>
  <si>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</si>
  <si>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</si>
  <si>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</si>
  <si>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</si>
  <si>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</si>
  <si>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</si>
  <si>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</si>
  <si>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</si>
  <si>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</si>
  <si>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</si>
  <si>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</si>
  <si>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</si>
  <si>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</si>
  <si>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</si>
  <si>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</si>
  <si>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</si>
  <si>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</si>
  <si>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</si>
  <si>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</si>
  <si>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</si>
  <si>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</si>
  <si>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</si>
  <si>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</si>
  <si>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</si>
  <si>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</si>
  <si>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</si>
  <si>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</si>
  <si>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</si>
  <si>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</si>
  <si>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</si>
  <si>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</si>
  <si>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</si>
  <si>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</si>
  <si>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</si>
  <si>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</si>
  <si>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</si>
  <si>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</si>
  <si>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</si>
  <si>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</si>
  <si>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</si>
  <si>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</si>
  <si>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</si>
  <si>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</si>
  <si>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</si>
  <si>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</si>
  <si>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</si>
  <si>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</si>
  <si>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</si>
  <si>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</si>
  <si>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</si>
  <si>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</si>
  <si>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</si>
  <si>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</si>
  <si>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</si>
  <si>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</si>
  <si>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</si>
  <si>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</si>
  <si>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</si>
  <si>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</si>
  <si>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</si>
  <si>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</si>
  <si>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</si>
  <si>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</si>
  <si>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</si>
  <si>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</si>
  <si>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</si>
  <si>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</si>
  <si>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</si>
  <si>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</si>
  <si>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</si>
  <si>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</si>
  <si>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</si>
  <si>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</si>
  <si>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</si>
  <si>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</si>
  <si>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</si>
  <si>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</si>
  <si>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</si>
  <si>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</si>
  <si>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</si>
  <si>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</si>
  <si>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</si>
  <si>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</si>
  <si>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</si>
  <si>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</si>
  <si>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</si>
  <si>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</si>
  <si>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</si>
  <si>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</si>
  <si>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</si>
  <si>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</si>
  <si>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</si>
  <si>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</si>
  <si>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</si>
  <si>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</si>
  <si>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</si>
  <si>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</si>
  <si>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</si>
  <si>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</si>
  <si>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</si>
  <si>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</si>
  <si>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</si>
  <si>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</si>
  <si>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</si>
  <si>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</si>
  <si>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</si>
  <si>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</si>
  <si>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</si>
  <si>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</si>
  <si>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</si>
  <si>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</si>
  <si>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</si>
  <si>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</si>
  <si>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</si>
  <si>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</si>
  <si>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</si>
  <si>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</si>
  <si>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</si>
  <si>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</si>
  <si>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</si>
  <si>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</si>
  <si>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</si>
  <si>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</si>
  <si>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</si>
  <si>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</si>
  <si>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</si>
  <si>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</si>
  <si>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</si>
  <si>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</si>
  <si>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</si>
  <si>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</si>
  <si>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</si>
  <si>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</si>
  <si>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</si>
  <si>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</si>
  <si>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</si>
  <si>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</si>
  <si>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</si>
  <si>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</si>
  <si>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</si>
  <si>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</si>
  <si>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</si>
  <si>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</si>
  <si>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</si>
  <si>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</si>
  <si>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</si>
  <si>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</si>
  <si>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</si>
  <si>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</si>
  <si>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</si>
  <si>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</si>
  <si>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</si>
  <si>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</si>
  <si>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</si>
  <si>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</si>
  <si>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</si>
  <si>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</si>
  <si>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</si>
  <si>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</si>
  <si>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</si>
  <si>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</si>
  <si>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</si>
  <si>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</si>
  <si>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</si>
  <si>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</si>
  <si>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</si>
  <si>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</si>
  <si>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</si>
  <si>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</si>
  <si>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</si>
  <si>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</si>
  <si>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</si>
  <si>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</si>
  <si>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</si>
  <si>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</si>
  <si>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</si>
  <si>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</si>
  <si>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</si>
  <si>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</si>
  <si>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</si>
  <si>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</si>
  <si>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</si>
  <si>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</si>
  <si>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</si>
  <si>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</si>
  <si>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</si>
  <si>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</si>
  <si>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</si>
  <si>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</si>
  <si>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</si>
  <si>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</si>
  <si>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</si>
  <si>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</si>
  <si>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</si>
  <si>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</si>
  <si>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</si>
  <si>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</si>
  <si>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</si>
  <si>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</si>
  <si>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</si>
  <si>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</si>
  <si>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</si>
  <si>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</si>
  <si>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</si>
  <si>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</si>
  <si>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</si>
  <si>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</si>
  <si>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</si>
  <si>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</si>
  <si>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</si>
  <si>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</si>
  <si>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</si>
  <si>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</si>
  <si>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</si>
  <si>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</si>
  <si>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</si>
  <si>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</si>
  <si>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</si>
  <si>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</si>
  <si>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</si>
  <si>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</si>
  <si>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</si>
  <si>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</si>
  <si>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</si>
  <si>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</si>
  <si>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</si>
  <si>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</si>
  <si>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</si>
  <si>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</si>
  <si>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</si>
  <si>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</si>
  <si>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</si>
  <si>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</si>
  <si>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</si>
  <si>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</si>
  <si>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</si>
  <si>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</si>
  <si>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</si>
  <si>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</si>
  <si>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</si>
  <si>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</si>
  <si>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</si>
  <si>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</si>
  <si>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</si>
  <si>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</si>
  <si>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</si>
  <si>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</si>
  <si>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</si>
  <si>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</si>
  <si>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</si>
  <si>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</si>
  <si>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</si>
  <si>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</si>
  <si>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</si>
  <si>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</si>
  <si>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</si>
  <si>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</si>
  <si>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</si>
  <si>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</si>
  <si>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</si>
  <si>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</si>
  <si>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</si>
  <si>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</si>
  <si>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</si>
  <si>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</si>
  <si>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</si>
  <si>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</si>
  <si>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</si>
  <si>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</si>
  <si>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</si>
  <si>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</si>
  <si>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</si>
  <si>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</si>
  <si>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</si>
  <si>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</si>
  <si>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</si>
  <si>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</si>
  <si>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</si>
  <si>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</si>
  <si>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</si>
  <si>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</si>
  <si>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</si>
  <si>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</si>
  <si>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</si>
  <si>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</si>
  <si>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</si>
  <si>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</si>
  <si>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</si>
  <si>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</si>
  <si>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</si>
  <si>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</si>
  <si>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</si>
  <si>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</si>
  <si>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</si>
  <si>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</si>
  <si>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</si>
  <si>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</si>
  <si>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</si>
  <si>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</si>
  <si>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</si>
  <si>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</si>
  <si>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</si>
  <si>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</si>
  <si>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</si>
  <si>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</si>
  <si>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</si>
  <si>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</si>
  <si>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</si>
  <si>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</si>
  <si>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</si>
  <si>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</si>
  <si>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</si>
  <si>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</si>
  <si>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</si>
  <si>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</si>
  <si>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</si>
  <si>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</si>
  <si>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</si>
  <si>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</si>
  <si>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</si>
  <si>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</si>
  <si>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</si>
  <si>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</si>
  <si>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</si>
  <si>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</si>
  <si>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</si>
  <si>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</si>
  <si>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</si>
  <si>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</si>
  <si>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</si>
  <si>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</si>
  <si>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</si>
  <si>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</si>
  <si>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</si>
  <si>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</si>
  <si>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</si>
  <si>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</si>
  <si>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</si>
  <si>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</si>
  <si>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</si>
  <si>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</si>
  <si>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</si>
  <si>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</si>
  <si>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</si>
  <si>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</si>
  <si>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</si>
  <si>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</si>
  <si>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</si>
  <si>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</si>
  <si>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</si>
  <si>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</si>
  <si>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</si>
  <si>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</si>
  <si>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</si>
  <si>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</si>
  <si>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</si>
  <si>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</si>
  <si>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</si>
  <si>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</si>
  <si>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</si>
  <si>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</si>
  <si>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</si>
  <si>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</si>
  <si>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</si>
  <si>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</si>
  <si>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</si>
  <si>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</si>
  <si>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</si>
  <si>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</si>
  <si>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</si>
  <si>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</si>
  <si>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</si>
  <si>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</si>
  <si>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</si>
  <si>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</si>
  <si>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</si>
  <si>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</si>
  <si>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</si>
  <si>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</si>
  <si>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</si>
  <si>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</si>
  <si>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</si>
  <si>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</si>
  <si>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</si>
  <si>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</si>
  <si>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</si>
  <si>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</si>
  <si>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</si>
  <si>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</si>
  <si>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</si>
  <si>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</si>
  <si>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</si>
  <si>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</si>
  <si>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</si>
  <si>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</si>
  <si>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</si>
  <si>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</si>
  <si>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</si>
  <si>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</si>
  <si>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</si>
  <si>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</si>
  <si>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</si>
  <si>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</si>
  <si>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</si>
  <si>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</si>
  <si>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</si>
  <si>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</si>
  <si>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</si>
  <si>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</si>
  <si>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</si>
  <si>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</si>
  <si>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</si>
  <si>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</si>
  <si>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</si>
  <si>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</si>
  <si>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</si>
  <si>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</si>
  <si>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</si>
  <si>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</si>
  <si>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</si>
  <si>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</si>
  <si>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</si>
  <si>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</si>
  <si>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</si>
  <si>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</si>
  <si>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</si>
  <si>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</si>
  <si>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</si>
  <si>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</si>
  <si>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</si>
  <si>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</si>
  <si>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</si>
  <si>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</si>
  <si>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</si>
  <si>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</si>
  <si>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</si>
  <si>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</si>
  <si>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</si>
  <si>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</si>
  <si>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</si>
  <si>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</si>
  <si>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</si>
  <si>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</si>
  <si>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</si>
  <si>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</si>
  <si>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</si>
  <si>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</si>
  <si>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</si>
  <si>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</si>
  <si>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</si>
  <si>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</si>
  <si>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</si>
  <si>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</si>
  <si>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</si>
  <si>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</si>
  <si>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</si>
  <si>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</si>
  <si>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</si>
  <si>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</si>
  <si>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</si>
  <si>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</si>
  <si>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</si>
  <si>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</si>
  <si>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</si>
  <si>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</si>
  <si>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</si>
  <si>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</si>
  <si>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</si>
  <si>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</si>
  <si>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</si>
  <si>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</si>
  <si>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</si>
  <si>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</si>
  <si>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</si>
  <si>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</si>
  <si>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</si>
  <si>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</si>
  <si>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</si>
  <si>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</si>
  <si>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</si>
  <si>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</si>
  <si>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</si>
  <si>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</si>
  <si>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</si>
  <si>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</si>
  <si>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</si>
  <si>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</si>
  <si>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</si>
  <si>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</si>
  <si>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</si>
  <si>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</si>
  <si>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</si>
  <si>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</si>
  <si>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</si>
  <si>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</si>
  <si>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</si>
  <si>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</si>
  <si>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</si>
  <si>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</si>
  <si>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</si>
  <si>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</si>
  <si>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</si>
  <si>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</si>
  <si>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</si>
  <si>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</si>
  <si>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</si>
  <si>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</si>
  <si>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</si>
  <si>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</si>
  <si>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</si>
  <si>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</si>
  <si>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</si>
  <si>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</si>
  <si>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</si>
  <si>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</si>
  <si>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</si>
  <si>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</si>
  <si>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</si>
  <si>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</si>
  <si>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</si>
  <si>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</si>
  <si>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</si>
  <si>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</si>
  <si>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</si>
  <si>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</si>
  <si>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</si>
  <si>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</si>
  <si>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</si>
  <si>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</si>
  <si>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</si>
  <si>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</si>
  <si>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</si>
  <si>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</si>
  <si>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</si>
  <si>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</si>
  <si>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</si>
  <si>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</si>
  <si>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</si>
  <si>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</si>
  <si>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</si>
  <si>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</si>
  <si>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</si>
  <si>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</si>
  <si>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</si>
  <si>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</si>
  <si>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</si>
  <si>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</si>
  <si>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</si>
  <si>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</si>
  <si>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</si>
  <si>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</si>
  <si>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</si>
  <si>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</si>
  <si>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</si>
  <si>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</si>
  <si>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</si>
  <si>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</si>
  <si>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</si>
  <si>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</si>
  <si>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</si>
  <si>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</si>
  <si>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</si>
  <si>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</si>
  <si>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</si>
  <si>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</si>
  <si>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</si>
  <si>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</si>
  <si>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</si>
  <si>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</si>
  <si>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</si>
  <si>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</si>
  <si>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</si>
  <si>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</si>
  <si>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</si>
  <si>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</si>
  <si>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</si>
  <si>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</si>
  <si>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</si>
  <si>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</si>
  <si>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</si>
  <si>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</si>
  <si>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</si>
  <si>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</si>
  <si>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</si>
  <si>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</si>
  <si>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</si>
  <si>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</si>
  <si>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</si>
  <si>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</si>
  <si>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</si>
  <si>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</si>
  <si>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</si>
  <si>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</si>
  <si>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</si>
  <si>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</si>
  <si>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</si>
  <si>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</si>
  <si>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</si>
  <si>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</si>
  <si>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</si>
  <si>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</si>
  <si>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</si>
  <si>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</si>
  <si>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</si>
  <si>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</si>
  <si>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</si>
  <si>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</si>
  <si>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</si>
  <si>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</si>
  <si>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</si>
  <si>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</si>
  <si>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</si>
  <si>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</si>
  <si>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</si>
  <si>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</si>
  <si>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</si>
  <si>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</si>
  <si>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</si>
  <si>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</si>
  <si>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</si>
  <si>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</si>
  <si>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</si>
  <si>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</si>
  <si>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</si>
  <si>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</si>
  <si>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</si>
  <si>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</si>
  <si>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</si>
  <si>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</si>
  <si>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</si>
  <si>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</si>
  <si>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</si>
  <si>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</si>
  <si>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</si>
  <si>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</si>
  <si>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</si>
  <si>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</si>
  <si>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</si>
  <si>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</si>
  <si>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</si>
  <si>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</si>
  <si>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</si>
  <si>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</si>
  <si>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</si>
  <si>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</si>
  <si>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</si>
  <si>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</si>
  <si>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</si>
  <si>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</si>
  <si>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</si>
  <si>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</si>
  <si>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</si>
  <si>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</si>
  <si>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</si>
  <si>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</si>
  <si>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</si>
  <si>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</si>
  <si>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</si>
  <si>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</si>
  <si>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</si>
  <si>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</si>
  <si>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</si>
  <si>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</si>
  <si>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</si>
  <si>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</si>
  <si>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</si>
  <si>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</si>
  <si>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</si>
  <si>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</si>
  <si>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</si>
  <si>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</si>
  <si>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</si>
  <si>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</si>
  <si>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</si>
  <si>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</si>
  <si>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</si>
  <si>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</si>
  <si>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</si>
  <si>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</si>
  <si>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</si>
  <si>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</si>
  <si>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</si>
  <si>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</si>
  <si>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</si>
  <si>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</si>
  <si>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</si>
  <si>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</si>
  <si>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</si>
  <si>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</si>
  <si>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</si>
  <si>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</si>
  <si>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</si>
  <si>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</si>
  <si>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</si>
  <si>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</si>
  <si>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</si>
  <si>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</si>
  <si>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</si>
  <si>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</si>
  <si>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</si>
  <si>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</si>
  <si>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</si>
  <si>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</si>
  <si>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</si>
  <si>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</si>
  <si>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</si>
  <si>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</si>
  <si>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</si>
  <si>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</si>
  <si>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</si>
  <si>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</si>
  <si>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</si>
  <si>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</si>
  <si>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</si>
  <si>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</si>
  <si>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</si>
  <si>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</si>
  <si>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</si>
  <si>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</si>
  <si>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</si>
  <si>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</si>
  <si>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</si>
  <si>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</si>
  <si>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</si>
  <si>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</si>
  <si>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</si>
  <si>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</si>
  <si>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</si>
  <si>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</si>
  <si>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</si>
  <si>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</si>
  <si>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</si>
  <si>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</si>
  <si>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</si>
  <si>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</si>
  <si>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</si>
  <si>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</si>
  <si>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</si>
  <si>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</si>
  <si>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</si>
  <si>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</si>
  <si>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</si>
  <si>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</si>
  <si>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</si>
  <si>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</si>
  <si>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</si>
  <si>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</si>
  <si>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</si>
  <si>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</si>
  <si>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</si>
  <si>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</si>
  <si>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</si>
  <si>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</si>
  <si>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</si>
  <si>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</si>
  <si>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</si>
  <si>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</si>
  <si>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</si>
  <si>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</si>
  <si>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</si>
  <si>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</si>
  <si>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</si>
  <si>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</si>
  <si>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</si>
  <si>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</si>
  <si>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</si>
  <si>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</si>
  <si>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</si>
  <si>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</si>
  <si>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</si>
  <si>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</si>
  <si>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</si>
  <si>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</si>
  <si>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</si>
  <si>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</si>
  <si>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</si>
  <si>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</si>
  <si>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</si>
  <si>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</si>
  <si>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</si>
  <si>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</si>
  <si>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</si>
  <si>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</si>
  <si>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</si>
  <si>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</si>
  <si>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</si>
  <si>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</si>
  <si>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</si>
  <si>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</si>
  <si>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</si>
  <si>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</si>
  <si>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</si>
  <si>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</si>
  <si>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</si>
  <si>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</si>
  <si>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</si>
  <si>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</si>
  <si>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</si>
  <si>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</si>
  <si>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</si>
  <si>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</si>
  <si>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</si>
  <si>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</si>
  <si>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</si>
  <si>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</si>
  <si>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</si>
  <si>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</si>
  <si>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</si>
  <si>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</si>
  <si>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</si>
  <si>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</si>
  <si>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</si>
  <si>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</si>
  <si>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</si>
  <si>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</si>
  <si>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</si>
  <si>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</si>
  <si>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</si>
  <si>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</si>
  <si>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</si>
  <si>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</si>
  <si>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</si>
  <si>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</si>
  <si>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</si>
  <si>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</si>
  <si>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</si>
  <si>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</si>
  <si>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</si>
  <si>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</si>
  <si>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</si>
  <si>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</si>
  <si>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</si>
  <si>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</si>
  <si>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</si>
  <si>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</si>
  <si>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</si>
  <si>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</si>
  <si>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</si>
  <si>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</si>
  <si>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</si>
  <si>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</si>
  <si>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</si>
  <si>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</si>
  <si>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</si>
  <si>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</si>
  <si>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</si>
  <si>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</si>
  <si>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</si>
  <si>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</si>
  <si>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</si>
  <si>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</si>
  <si>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</si>
  <si>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</si>
  <si>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</si>
  <si>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</si>
  <si>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</si>
  <si>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</si>
  <si>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</si>
  <si>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</si>
  <si>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</si>
  <si>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</si>
  <si>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</si>
  <si>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</si>
  <si>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</si>
  <si>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</si>
  <si>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</si>
  <si>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</si>
  <si>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</si>
  <si>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</si>
  <si>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</si>
  <si>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</si>
  <si>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</si>
  <si>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</si>
  <si>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</si>
  <si>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</si>
  <si>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</si>
  <si>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</si>
  <si>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</si>
  <si>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</si>
  <si>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</si>
  <si>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</si>
  <si>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</si>
  <si>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</si>
  <si>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</si>
  <si>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</si>
  <si>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</si>
  <si>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</si>
  <si>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</si>
  <si>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</si>
  <si>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</si>
  <si>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</si>
  <si>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</si>
  <si>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</si>
  <si>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</si>
  <si>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</si>
  <si>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</si>
  <si>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</si>
  <si>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</si>
  <si>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</si>
  <si>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</si>
  <si>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</si>
  <si>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</si>
  <si>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</si>
  <si>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</si>
  <si>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</si>
  <si>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</si>
  <si>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</si>
  <si>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</si>
  <si>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</si>
  <si>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</si>
  <si>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</si>
  <si>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</si>
  <si>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</si>
  <si>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</si>
  <si>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</si>
  <si>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</si>
  <si>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</si>
  <si>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</si>
  <si>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</si>
  <si>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</si>
  <si>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</si>
  <si>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</si>
  <si>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</si>
  <si>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</si>
  <si>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</si>
  <si>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</si>
  <si>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</si>
  <si>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</si>
  <si>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</si>
  <si>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</si>
  <si>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</si>
  <si>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</si>
  <si>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</si>
  <si>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</si>
  <si>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</si>
  <si>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</si>
  <si>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</si>
  <si>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</si>
  <si>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</si>
  <si>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</si>
  <si>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</si>
  <si>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</si>
  <si>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</si>
  <si>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</si>
  <si>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</si>
  <si>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</si>
  <si>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</si>
  <si>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</si>
  <si>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</si>
  <si>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</si>
  <si>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</si>
  <si>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</si>
  <si>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</si>
  <si>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</si>
  <si>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</si>
  <si>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</si>
  <si>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</si>
  <si>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</si>
  <si>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</si>
  <si>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</si>
  <si>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</si>
  <si>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</si>
  <si>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</si>
  <si>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</si>
  <si>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</si>
  <si>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</si>
  <si>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</si>
  <si>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</si>
  <si>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</si>
  <si>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</si>
  <si>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</si>
  <si>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</si>
  <si>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</si>
  <si>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</si>
  <si>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</si>
  <si>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</si>
  <si>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</si>
  <si>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</si>
  <si>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</si>
  <si>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</si>
  <si>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</si>
  <si>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</si>
  <si>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</si>
  <si>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</si>
  <si>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</si>
  <si>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</si>
  <si>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</si>
  <si>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</si>
  <si>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</si>
  <si>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</si>
  <si>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</si>
  <si>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</si>
  <si>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</si>
  <si>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</si>
  <si>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</si>
  <si>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</si>
  <si>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</si>
  <si>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</si>
  <si>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</si>
  <si>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</si>
  <si>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</si>
  <si>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</si>
  <si>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</si>
  <si>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</si>
  <si>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</si>
  <si>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</si>
  <si>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</si>
  <si>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</si>
  <si>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</si>
  <si>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</si>
  <si>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</si>
  <si>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</si>
  <si>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</si>
  <si>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</si>
  <si>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</si>
  <si>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</si>
  <si>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</si>
  <si>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</si>
  <si>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</si>
  <si>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</si>
  <si>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</si>
  <si>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</si>
  <si>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</si>
  <si>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</si>
  <si>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</si>
  <si>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</si>
  <si>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</si>
  <si>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</si>
  <si>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</si>
  <si>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</si>
  <si>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</si>
  <si>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</si>
  <si>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</si>
  <si>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</si>
  <si>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</si>
  <si>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</si>
  <si>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</si>
  <si>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</si>
  <si>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</si>
  <si>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</si>
  <si>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</si>
  <si>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</si>
  <si>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</si>
  <si>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</si>
  <si>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</si>
  <si>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</si>
  <si>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</si>
  <si>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</si>
  <si>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</si>
  <si>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</si>
  <si>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</si>
  <si>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</si>
  <si>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</si>
  <si>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</si>
  <si>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</si>
  <si>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</si>
  <si>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</si>
  <si>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</si>
  <si>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</si>
  <si>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</si>
  <si>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</si>
  <si>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</si>
  <si>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</si>
  <si>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</si>
  <si>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</si>
  <si>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</si>
  <si>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</si>
  <si>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</si>
  <si>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</si>
  <si>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</si>
  <si>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</si>
  <si>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</si>
  <si>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</si>
  <si>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</si>
  <si>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</si>
  <si>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</si>
  <si>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</si>
  <si>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</si>
  <si>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</si>
  <si>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</si>
  <si>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</si>
  <si>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</si>
  <si>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</si>
  <si>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</si>
  <si>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</si>
  <si>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</si>
  <si>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</si>
  <si>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</si>
  <si>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</si>
  <si>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</si>
  <si>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</si>
  <si>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</si>
  <si>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</si>
  <si>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</si>
  <si>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</si>
  <si>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</si>
  <si>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</si>
  <si>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</si>
  <si>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</si>
  <si>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</si>
  <si>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</si>
  <si>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</si>
  <si>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</si>
  <si>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</si>
  <si>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</si>
  <si>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</si>
  <si>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</si>
  <si>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</si>
  <si>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</si>
  <si>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</si>
  <si>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</si>
  <si>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</si>
  <si>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</si>
  <si>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</si>
  <si>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</si>
  <si>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</si>
  <si>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</si>
  <si>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</si>
  <si>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</si>
  <si>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</si>
  <si>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</si>
  <si>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</si>
  <si>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</si>
  <si>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</si>
  <si>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</si>
  <si>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</si>
  <si>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</si>
  <si>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</si>
  <si>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</si>
  <si>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</si>
  <si>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</si>
  <si>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</si>
  <si>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</si>
  <si>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</si>
  <si>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</si>
  <si>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</si>
  <si>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</si>
  <si>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</si>
  <si>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</si>
  <si>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</si>
  <si>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</si>
  <si>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</si>
  <si>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</si>
  <si>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</si>
  <si>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</si>
  <si>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</si>
  <si>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</si>
  <si>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</si>
  <si>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</si>
  <si>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</si>
  <si>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</si>
  <si>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</si>
  <si>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</si>
  <si>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</si>
  <si>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</si>
  <si>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</si>
  <si>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</si>
  <si>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</si>
  <si>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</si>
  <si>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</si>
  <si>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</si>
  <si>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</si>
  <si>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</si>
  <si>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</si>
  <si>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</si>
  <si>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</si>
  <si>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</si>
  <si>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</si>
  <si>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</si>
  <si>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</si>
  <si>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</si>
  <si>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</si>
  <si>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</si>
  <si>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</si>
  <si>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</si>
  <si>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</si>
  <si>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</si>
  <si>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</si>
  <si>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</si>
  <si>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</si>
  <si>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</si>
  <si>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</si>
  <si>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</si>
  <si>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</si>
  <si>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</si>
  <si>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</si>
  <si>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</si>
  <si>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</si>
  <si>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</si>
  <si>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</si>
  <si>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</si>
  <si>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</si>
  <si>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</si>
  <si>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</si>
  <si>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</si>
  <si>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</si>
  <si>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</si>
  <si>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</si>
  <si>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</si>
  <si>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</si>
  <si>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</si>
  <si>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</si>
  <si>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</si>
  <si>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</si>
  <si>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</si>
  <si>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</si>
  <si>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</si>
  <si>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</si>
  <si>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</si>
  <si>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</si>
  <si>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</si>
  <si>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</si>
  <si>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</si>
  <si>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</si>
  <si>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</si>
  <si>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</si>
  <si>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</si>
  <si>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</si>
  <si>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</si>
  <si>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</si>
  <si>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</si>
  <si>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</si>
  <si>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</si>
  <si>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</si>
  <si>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</si>
  <si>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</si>
  <si>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</si>
  <si>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</si>
  <si>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</si>
  <si>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</si>
  <si>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</si>
  <si>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</si>
  <si>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</si>
  <si>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</si>
  <si>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</si>
  <si>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</si>
  <si>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</si>
  <si>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</si>
  <si>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</si>
  <si>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</si>
  <si>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</si>
  <si>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</si>
  <si>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</si>
  <si>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</si>
  <si>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</si>
  <si>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</si>
  <si>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</si>
  <si>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</si>
  <si>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</si>
  <si>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</si>
  <si>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</si>
  <si>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</si>
  <si>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</si>
  <si>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</si>
  <si>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</si>
  <si>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</si>
  <si>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</si>
  <si>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</si>
  <si>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</si>
  <si>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</si>
  <si>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</si>
  <si>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</si>
  <si>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</si>
  <si>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</si>
  <si>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</si>
  <si>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</si>
  <si>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</si>
  <si>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</si>
  <si>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</si>
  <si>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</si>
  <si>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</si>
  <si>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</si>
  <si>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</si>
  <si>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</si>
  <si>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</si>
  <si>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</si>
  <si>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</si>
  <si>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</si>
  <si>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</si>
  <si>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</si>
  <si>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</si>
  <si>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</si>
  <si>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</si>
  <si>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</si>
  <si>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</si>
  <si>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</si>
  <si>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</si>
  <si>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</si>
  <si>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</si>
  <si>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</si>
  <si>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</si>
  <si>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</si>
  <si>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</si>
  <si>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</si>
  <si>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</si>
  <si>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</si>
  <si>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</si>
  <si>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</si>
  <si>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</si>
  <si>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</si>
  <si>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</si>
  <si>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</si>
  <si>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</si>
  <si>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</si>
  <si>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</si>
  <si>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</si>
  <si>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</si>
  <si>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</si>
  <si>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</si>
  <si>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</si>
  <si>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</si>
  <si>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</si>
  <si>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</si>
  <si>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</si>
  <si>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</si>
  <si>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</si>
  <si>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</si>
  <si>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</si>
  <si>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</si>
  <si>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</si>
  <si>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</si>
  <si>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</si>
  <si>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</si>
  <si>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</si>
  <si>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</si>
  <si>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</si>
  <si>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</si>
  <si>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</si>
  <si>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</si>
  <si>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</si>
  <si>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</si>
  <si>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</si>
  <si>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</si>
  <si>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</si>
  <si>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</si>
  <si>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</si>
  <si>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</si>
  <si>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</si>
  <si>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</si>
  <si>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</si>
  <si>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</si>
  <si>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</si>
  <si>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</si>
  <si>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</si>
  <si>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</si>
  <si>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</si>
  <si>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</si>
  <si>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</si>
  <si>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</si>
  <si>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</si>
  <si>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</si>
  <si>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</si>
  <si>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</si>
  <si>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</si>
  <si>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</si>
  <si>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</si>
  <si>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</si>
  <si>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</si>
  <si>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</si>
  <si>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</si>
  <si>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</si>
  <si>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</si>
  <si>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</si>
  <si>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</si>
  <si>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</si>
  <si>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</si>
  <si>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</si>
  <si>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</si>
  <si>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</si>
  <si>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</si>
  <si>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</si>
  <si>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</si>
  <si>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</si>
  <si>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</si>
  <si>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</si>
  <si>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</si>
  <si>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</si>
  <si>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</si>
  <si>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</si>
  <si>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</si>
  <si>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</si>
  <si>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</si>
  <si>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</si>
  <si>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</si>
  <si>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</si>
  <si>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</si>
  <si>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</si>
  <si>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</si>
  <si>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</si>
  <si>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</si>
  <si>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</si>
  <si>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</si>
  <si>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</si>
  <si>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</si>
  <si>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</si>
  <si>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</si>
  <si>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</si>
  <si>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</si>
  <si>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</si>
  <si>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</si>
  <si>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</si>
  <si>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</si>
  <si>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</si>
  <si>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</si>
  <si>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</si>
  <si>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</si>
  <si>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</si>
  <si>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</si>
  <si>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</si>
  <si>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</si>
  <si>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</si>
  <si>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</si>
  <si>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</si>
  <si>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</si>
  <si>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</si>
  <si>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</si>
  <si>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</si>
  <si>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</si>
  <si>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</si>
  <si>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</si>
  <si>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</si>
  <si>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</si>
  <si>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</si>
  <si>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</si>
  <si>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</si>
  <si>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</si>
  <si>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</si>
  <si>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</si>
  <si>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</si>
  <si>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</si>
  <si>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</si>
  <si>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</si>
  <si>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</si>
  <si>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</si>
  <si>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</si>
  <si>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</si>
  <si>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</si>
  <si>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</si>
  <si>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</si>
  <si>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</si>
  <si>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</si>
  <si>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</si>
  <si>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</si>
  <si>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</si>
  <si>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</si>
  <si>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</si>
  <si>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</si>
  <si>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</si>
  <si>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</si>
  <si>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</si>
  <si>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</si>
  <si>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</si>
  <si>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</si>
  <si>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</si>
  <si>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</si>
  <si>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</si>
  <si>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</si>
  <si>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</si>
  <si>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</si>
  <si>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</si>
  <si>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</si>
  <si>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</si>
  <si>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</si>
  <si>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</si>
  <si>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</si>
  <si>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</si>
  <si>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</si>
  <si>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</si>
  <si>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</si>
  <si>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</si>
  <si>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</si>
  <si>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</si>
  <si>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</si>
  <si>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</si>
  <si>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</si>
  <si>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</si>
  <si>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</si>
  <si>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</si>
  <si>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</si>
  <si>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</si>
  <si>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</si>
  <si>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</si>
  <si>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</si>
  <si>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</si>
  <si>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</si>
  <si>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</si>
  <si>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</si>
  <si>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</si>
  <si>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</si>
  <si>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</si>
  <si>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</si>
  <si>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</si>
  <si>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</si>
  <si>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</si>
  <si>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</si>
  <si>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</si>
  <si>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</si>
  <si>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</si>
  <si>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</si>
  <si>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</si>
  <si>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</si>
  <si>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</si>
  <si>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</si>
  <si>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</si>
  <si>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</si>
  <si>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</si>
  <si>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</si>
  <si>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</si>
  <si>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</si>
  <si>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</si>
  <si>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</si>
  <si>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</si>
  <si>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</si>
  <si>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</si>
  <si>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</si>
  <si>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</si>
  <si>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</si>
  <si>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</si>
  <si>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</si>
  <si>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</si>
  <si>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</si>
  <si>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</si>
  <si>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</si>
  <si>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</si>
  <si>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</si>
  <si>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</si>
  <si>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</si>
  <si>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</si>
  <si>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</si>
  <si>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</si>
  <si>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</si>
  <si>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</si>
  <si>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</si>
  <si>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</si>
  <si>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</si>
  <si>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</si>
  <si>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</si>
  <si>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</si>
  <si>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</si>
  <si>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</si>
  <si>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</si>
  <si>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</si>
  <si>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</si>
  <si>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</si>
  <si>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</si>
  <si>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</si>
  <si>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</si>
  <si>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</si>
  <si>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</si>
  <si>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</si>
  <si>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</si>
  <si>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</si>
  <si>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</si>
  <si>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</si>
  <si>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</si>
  <si>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</si>
  <si>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</si>
  <si>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</si>
  <si>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</si>
  <si>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</si>
  <si>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</si>
  <si>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</si>
  <si>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</si>
  <si>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</si>
  <si>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</si>
  <si>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</si>
  <si>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</si>
  <si>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</si>
  <si>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</si>
  <si>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</si>
  <si>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</si>
  <si>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</si>
  <si>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</si>
  <si>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</si>
  <si>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</si>
  <si>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</si>
  <si>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</si>
  <si>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</si>
  <si>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</si>
  <si>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</si>
  <si>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</si>
  <si>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</si>
  <si>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</si>
  <si>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</si>
  <si>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</si>
  <si>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</si>
  <si>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</si>
  <si>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</si>
  <si>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</si>
  <si>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</si>
  <si>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</si>
  <si>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</si>
  <si>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</si>
  <si>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</si>
  <si>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</si>
  <si>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</si>
  <si>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</si>
  <si>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</si>
  <si>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</si>
  <si>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</si>
  <si>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</si>
  <si>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</si>
  <si>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</si>
  <si>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</si>
  <si>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</si>
  <si>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</si>
  <si>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</si>
  <si>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</si>
  <si>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</si>
  <si>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</si>
  <si>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</si>
  <si>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</si>
  <si>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</si>
  <si>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</si>
  <si>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</si>
  <si>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</si>
  <si>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</si>
  <si>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</si>
  <si>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</si>
  <si>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</si>
  <si>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</si>
  <si>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</si>
  <si>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</si>
  <si>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</si>
  <si>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</si>
  <si>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</si>
  <si>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</si>
  <si>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</si>
  <si>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</si>
  <si>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</si>
  <si>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</si>
  <si>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</si>
  <si>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</si>
  <si>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</si>
  <si>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</si>
  <si>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</si>
  <si>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</si>
  <si>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</si>
  <si>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</si>
  <si>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</si>
  <si>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</si>
  <si>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</si>
  <si>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</si>
  <si>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</si>
  <si>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</si>
  <si>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</si>
  <si>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</si>
  <si>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</si>
  <si>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</si>
  <si>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</si>
  <si>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</si>
  <si>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</si>
  <si>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</si>
  <si>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</si>
  <si>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</si>
  <si>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</si>
  <si>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</si>
  <si>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</si>
  <si>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</si>
  <si>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</si>
  <si>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</si>
  <si>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</si>
  <si>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</si>
  <si>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</si>
  <si>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</si>
  <si>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</si>
  <si>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</si>
  <si>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</si>
  <si>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</si>
  <si>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</si>
  <si>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</si>
  <si>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</si>
  <si>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</si>
  <si>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</si>
  <si>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</si>
  <si>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</si>
  <si>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</si>
  <si>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</si>
  <si>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</si>
  <si>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</si>
  <si>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</si>
  <si>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</si>
  <si>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</si>
  <si>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</si>
  <si>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</si>
  <si>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</si>
  <si>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</si>
  <si>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</si>
  <si>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</si>
  <si>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</si>
  <si>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</si>
  <si>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</si>
  <si>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</si>
  <si>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</si>
  <si>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</si>
  <si>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</si>
  <si>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</si>
  <si>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</si>
  <si>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</si>
  <si>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</si>
  <si>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</si>
  <si>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</si>
  <si>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</si>
  <si>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</si>
  <si>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</si>
  <si>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</si>
  <si>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</si>
  <si>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</si>
  <si>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</si>
  <si>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</si>
  <si>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</si>
  <si>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</si>
  <si>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</si>
  <si>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</si>
  <si>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</si>
  <si>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</si>
  <si>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</si>
  <si>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</si>
  <si>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</si>
  <si>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</si>
  <si>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</si>
  <si>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</si>
  <si>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</si>
  <si>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</si>
  <si>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</si>
  <si>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</si>
  <si>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</si>
  <si>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</si>
  <si>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</si>
  <si>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</si>
  <si>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</si>
  <si>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</si>
  <si>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</si>
  <si>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</si>
  <si>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</si>
  <si>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</si>
  <si>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</si>
  <si>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</si>
  <si>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</si>
  <si>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</si>
  <si>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</si>
  <si>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</si>
  <si>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</si>
  <si>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</si>
  <si>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</si>
  <si>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</si>
  <si>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</si>
  <si>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</si>
  <si>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</si>
  <si>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</si>
  <si>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</si>
  <si>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</si>
  <si>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</si>
  <si>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</si>
  <si>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</si>
  <si>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</si>
  <si>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</si>
  <si>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</si>
  <si>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</si>
  <si>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</si>
  <si>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</si>
  <si>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</si>
  <si>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</si>
  <si>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</si>
  <si>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</si>
  <si>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</si>
  <si>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</si>
  <si>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</si>
  <si>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</si>
  <si>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</si>
  <si>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</si>
  <si>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</si>
  <si>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</si>
  <si>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</si>
  <si>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</si>
  <si>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</si>
  <si>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</si>
  <si>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</si>
  <si>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</si>
  <si>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</si>
  <si>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</si>
  <si>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</si>
  <si>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</si>
  <si>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</si>
  <si>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</si>
  <si>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</si>
  <si>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</si>
  <si>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</si>
  <si>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</si>
  <si>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</si>
  <si>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</si>
  <si>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</si>
  <si>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</si>
  <si>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</si>
  <si>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</si>
  <si>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</si>
  <si>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</si>
  <si>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</si>
  <si>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</si>
  <si>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</si>
  <si>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</si>
  <si>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</si>
  <si>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</si>
  <si>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</si>
  <si>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</si>
  <si>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</si>
  <si>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</si>
  <si>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</si>
  <si>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</si>
  <si>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</si>
  <si>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</si>
  <si>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</si>
  <si>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</si>
  <si>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</si>
  <si>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</si>
  <si>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</si>
  <si>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</si>
  <si>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</si>
  <si>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</si>
  <si>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</si>
  <si>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</si>
  <si>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</si>
  <si>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</si>
  <si>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</si>
  <si>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</si>
  <si>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</si>
  <si>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</si>
  <si>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</si>
  <si>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</si>
  <si>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</si>
  <si>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</si>
  <si>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</si>
  <si>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</si>
  <si>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</si>
  <si>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</si>
  <si>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</si>
  <si>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</si>
  <si>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</si>
  <si>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</si>
  <si>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</si>
  <si>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</si>
  <si>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</si>
  <si>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</si>
  <si>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</si>
  <si>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</si>
  <si>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</si>
  <si>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</si>
  <si>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</si>
  <si>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</si>
  <si>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</si>
  <si>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</si>
  <si>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</si>
  <si>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</si>
  <si>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</si>
  <si>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</si>
  <si>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</si>
  <si>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</si>
  <si>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</si>
  <si>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</si>
  <si>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</si>
  <si>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</si>
  <si>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</si>
  <si>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</si>
  <si>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</si>
  <si>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</si>
  <si>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</si>
  <si>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</si>
  <si>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</si>
  <si>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</si>
  <si>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</si>
  <si>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</si>
  <si>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</si>
  <si>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</si>
  <si>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</si>
  <si>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</si>
  <si>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</si>
  <si>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</si>
  <si>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</si>
  <si>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</si>
  <si>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</si>
  <si>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</si>
  <si>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</si>
  <si>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</si>
  <si>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</si>
  <si>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</si>
  <si>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</si>
  <si>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</si>
  <si>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</si>
  <si>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</si>
  <si>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</si>
  <si>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</si>
  <si>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</si>
  <si>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</si>
  <si>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</si>
  <si>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</si>
  <si>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</si>
  <si>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</si>
  <si>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</si>
  <si>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</si>
  <si>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</si>
  <si>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</si>
  <si>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</si>
  <si>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</si>
  <si>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</si>
  <si>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</si>
  <si>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</si>
  <si>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</si>
  <si>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</si>
  <si>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</si>
  <si>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</si>
  <si>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</si>
  <si>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</si>
  <si>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</si>
  <si>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</si>
  <si>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</si>
  <si>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</si>
  <si>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</si>
  <si>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</si>
  <si>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</si>
  <si>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</si>
  <si>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</si>
  <si>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</si>
  <si>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</si>
  <si>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</si>
  <si>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</si>
  <si>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</si>
  <si>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</si>
  <si>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</si>
  <si>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</si>
  <si>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</si>
  <si>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</si>
  <si>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</si>
  <si>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</si>
  <si>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</si>
  <si>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</si>
  <si>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</si>
  <si>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</si>
  <si>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</si>
  <si>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</si>
  <si>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</si>
  <si>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</si>
  <si>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</si>
  <si>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</si>
  <si>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</si>
  <si>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</si>
  <si>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</si>
  <si>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</si>
  <si>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</si>
  <si>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</si>
  <si>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</si>
  <si>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</si>
  <si>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</si>
  <si>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</si>
  <si>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</si>
  <si>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</si>
  <si>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</si>
  <si>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</si>
  <si>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</si>
  <si>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</si>
  <si>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</si>
  <si>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</si>
  <si>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</si>
  <si>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</si>
  <si>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</si>
  <si>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</si>
  <si>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</si>
  <si>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</si>
  <si>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</si>
  <si>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</si>
  <si>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</si>
  <si>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</si>
  <si>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</si>
  <si>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</si>
  <si>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</si>
  <si>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</si>
  <si>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</si>
  <si>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</si>
  <si>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</si>
  <si>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</si>
  <si>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</si>
  <si>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</si>
  <si>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</si>
  <si>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</si>
  <si>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</si>
  <si>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</si>
  <si>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</si>
  <si>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</si>
  <si>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</si>
  <si>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</si>
  <si>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</si>
  <si>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</si>
  <si>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</si>
  <si>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</si>
  <si>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</si>
  <si>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</si>
  <si>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</si>
  <si>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</si>
  <si>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</si>
  <si>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</si>
  <si>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</si>
  <si>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</si>
  <si>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</si>
  <si>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</si>
  <si>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</si>
  <si>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</si>
  <si>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</si>
  <si>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</si>
  <si>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</si>
  <si>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</si>
  <si>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</si>
  <si>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</si>
  <si>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</si>
  <si>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</si>
  <si>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</si>
  <si>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</si>
  <si>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</si>
  <si>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</si>
  <si>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</si>
  <si>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</si>
  <si>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</si>
  <si>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</si>
  <si>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</si>
  <si>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</si>
  <si>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</si>
  <si>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</si>
  <si>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</si>
  <si>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</si>
  <si>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</si>
  <si>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</si>
  <si>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</si>
  <si>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</si>
  <si>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</si>
  <si>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</si>
  <si>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</si>
  <si>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</si>
  <si>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</si>
  <si>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</si>
  <si>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</si>
  <si>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</si>
  <si>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</si>
  <si>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</si>
  <si>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</si>
  <si>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</si>
  <si>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</si>
  <si>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</si>
  <si>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</si>
  <si>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</si>
  <si>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</si>
  <si>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</si>
  <si>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</si>
  <si>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</si>
  <si>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</si>
  <si>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</si>
  <si>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</si>
  <si>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</si>
  <si>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</si>
  <si>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</si>
  <si>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</si>
  <si>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</si>
  <si>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</si>
  <si>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</si>
  <si>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</si>
  <si>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</si>
  <si>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</si>
  <si>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</si>
  <si>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</si>
  <si>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</si>
  <si>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</si>
  <si>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</si>
  <si>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</si>
  <si>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</si>
  <si>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</si>
  <si>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</si>
  <si>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</si>
  <si>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</si>
  <si>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</si>
  <si>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</si>
  <si>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</si>
  <si>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</si>
  <si>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</si>
  <si>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</si>
  <si>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</si>
  <si>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</si>
  <si>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</si>
  <si>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</si>
  <si>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</si>
  <si>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</si>
  <si>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</si>
  <si>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</si>
  <si>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</si>
  <si>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</si>
  <si>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</si>
  <si>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</si>
  <si>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</si>
  <si>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</si>
  <si>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</si>
  <si>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</si>
  <si>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</si>
  <si>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</si>
  <si>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</si>
  <si>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</si>
  <si>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</si>
  <si>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</si>
  <si>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</si>
  <si>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</si>
  <si>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</si>
  <si>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</si>
  <si>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</si>
  <si>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</si>
  <si>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</si>
  <si>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</si>
  <si>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</si>
  <si>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</si>
  <si>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</si>
  <si>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</si>
  <si>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</si>
  <si>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</si>
  <si>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</si>
  <si>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</si>
  <si>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</si>
  <si>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</si>
  <si>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</si>
  <si>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</si>
  <si>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</si>
  <si>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</si>
  <si>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</si>
  <si>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</si>
  <si>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</si>
  <si>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</si>
  <si>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</si>
  <si>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</si>
  <si>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</si>
  <si>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</si>
  <si>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</si>
  <si>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</si>
  <si>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</si>
  <si>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</si>
  <si>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</si>
  <si>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</si>
  <si>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</si>
  <si>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</si>
  <si>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</si>
  <si>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</si>
  <si>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</si>
  <si>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</si>
  <si>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</si>
  <si>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</si>
  <si>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</si>
  <si>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</si>
  <si>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</si>
  <si>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</si>
  <si>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</si>
  <si>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</si>
  <si>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</si>
  <si>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</si>
  <si>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</si>
  <si>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</si>
  <si>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</si>
  <si>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</si>
  <si>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</si>
  <si>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</si>
  <si>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</si>
  <si>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</si>
  <si>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</si>
  <si>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</si>
  <si>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</si>
  <si>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</si>
  <si>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</si>
  <si>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</si>
  <si>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</si>
  <si>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</si>
  <si>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</si>
  <si>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</si>
  <si>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</si>
  <si>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</si>
  <si>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</si>
  <si>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</si>
  <si>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</si>
  <si>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</si>
  <si>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</si>
  <si>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</si>
  <si>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</si>
  <si>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</si>
  <si>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</si>
  <si>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</si>
  <si>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</si>
  <si>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</si>
  <si>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</si>
  <si>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</si>
  <si>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</si>
  <si>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</si>
  <si>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</si>
  <si>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</si>
  <si>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</si>
  <si>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</si>
  <si>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</si>
  <si>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</si>
  <si>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</si>
  <si>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</si>
  <si>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</si>
  <si>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</si>
  <si>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</si>
  <si>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</si>
  <si>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</si>
  <si>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</si>
  <si>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</si>
  <si>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</si>
  <si>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</si>
  <si>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</si>
  <si>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</si>
  <si>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</si>
  <si>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</si>
  <si>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</si>
  <si>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</si>
  <si>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</si>
  <si>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</si>
  <si>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</si>
  <si>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</si>
  <si>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</si>
  <si>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</si>
  <si>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</si>
  <si>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</si>
  <si>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</si>
  <si>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</si>
  <si>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</si>
  <si>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</si>
  <si>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</si>
  <si>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</si>
  <si>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</si>
  <si>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</si>
  <si>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</si>
  <si>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</si>
  <si>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</si>
  <si>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</si>
  <si>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</si>
  <si>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</si>
  <si>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</si>
  <si>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</si>
  <si>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</si>
  <si>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</si>
  <si>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</si>
  <si>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</si>
  <si>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</si>
  <si>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</si>
  <si>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</si>
  <si>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</si>
  <si>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</si>
  <si>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</si>
  <si>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</si>
  <si>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</si>
  <si>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</si>
  <si>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</si>
  <si>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</si>
  <si>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</si>
  <si>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</si>
  <si>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</si>
  <si>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</si>
  <si>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</si>
  <si>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</si>
  <si>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</si>
  <si>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</si>
  <si>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</si>
  <si>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</si>
  <si>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</si>
  <si>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</si>
  <si>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</si>
  <si>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</si>
  <si>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</si>
  <si>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</si>
  <si>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</si>
  <si>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</si>
  <si>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</si>
  <si>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</si>
  <si>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</si>
  <si>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</si>
  <si>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</si>
  <si>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</si>
  <si>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</si>
  <si>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</si>
  <si>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</si>
  <si>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</si>
  <si>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</si>
  <si>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</si>
  <si>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</si>
  <si>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</si>
  <si>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</si>
  <si>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</si>
  <si>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</si>
  <si>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</si>
  <si>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</si>
  <si>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</si>
  <si>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</si>
  <si>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</si>
  <si>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</si>
  <si>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</si>
  <si>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</si>
  <si>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</si>
  <si>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</si>
  <si>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</si>
  <si>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</si>
  <si>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</si>
  <si>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</si>
  <si>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</si>
  <si>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</si>
  <si>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</si>
  <si>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</si>
  <si>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</si>
  <si>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</si>
  <si>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</si>
  <si>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</si>
  <si>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</si>
  <si>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</si>
  <si>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</si>
  <si>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</si>
  <si>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</si>
  <si>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</si>
  <si>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</si>
  <si>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</si>
  <si>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</si>
  <si>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</si>
  <si>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</si>
  <si>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</si>
  <si>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</si>
  <si>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</si>
  <si>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</si>
  <si>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</si>
  <si>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</si>
  <si>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</si>
  <si>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</si>
  <si>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</si>
  <si>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</si>
  <si>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</si>
  <si>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</si>
  <si>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</si>
  <si>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</si>
  <si>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</si>
  <si>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</si>
  <si>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</si>
  <si>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</si>
  <si>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</si>
  <si>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</si>
  <si>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</si>
  <si>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</si>
  <si>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</si>
  <si>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</si>
  <si>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</si>
  <si>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</si>
  <si>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</si>
  <si>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</si>
  <si>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</si>
  <si>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</si>
  <si>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</si>
  <si>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</si>
  <si>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</si>
  <si>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</si>
  <si>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</si>
  <si>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</si>
  <si>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</si>
  <si>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</si>
  <si>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</si>
  <si>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</si>
  <si>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</si>
  <si>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</si>
  <si>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</si>
  <si>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</si>
  <si>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</si>
  <si>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</si>
  <si>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</si>
  <si>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</si>
  <si>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</si>
  <si>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</si>
  <si>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</si>
  <si>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</si>
  <si>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</si>
  <si>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</si>
  <si>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</si>
  <si>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</si>
  <si>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</si>
  <si>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</si>
  <si>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</si>
  <si>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</si>
  <si>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</si>
  <si>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</si>
  <si>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</si>
  <si>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</si>
  <si>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</si>
  <si>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</si>
  <si>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</si>
  <si>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</si>
  <si>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</si>
  <si>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</si>
  <si>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</si>
  <si>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</si>
  <si>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</si>
  <si>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</si>
  <si>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</si>
  <si>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</si>
  <si>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</si>
  <si>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</si>
  <si>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</si>
  <si>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</si>
  <si>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</si>
  <si>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</si>
  <si>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</si>
  <si>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</si>
  <si>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</si>
  <si>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</si>
  <si>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</si>
  <si>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</si>
  <si>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</si>
  <si>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</si>
  <si>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</si>
  <si>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</si>
  <si>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</si>
  <si>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</si>
  <si>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</si>
  <si>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</si>
  <si>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</si>
  <si>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</si>
  <si>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</si>
  <si>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</si>
  <si>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</si>
  <si>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</si>
  <si>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</si>
  <si>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</si>
  <si>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</si>
  <si>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</si>
  <si>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</si>
  <si>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</si>
  <si>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</si>
  <si>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</si>
  <si>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</si>
  <si>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</si>
  <si>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</si>
  <si>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</si>
  <si>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</si>
  <si>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</si>
  <si>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</si>
  <si>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</si>
  <si>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</si>
  <si>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</si>
  <si>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</si>
  <si>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</si>
  <si>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</si>
  <si>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</si>
  <si>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</si>
  <si>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</si>
  <si>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</si>
  <si>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</si>
  <si>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</si>
  <si>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</si>
  <si>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</si>
  <si>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</si>
  <si>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</si>
  <si>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</si>
  <si>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</si>
  <si>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</si>
  <si>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</si>
  <si>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</si>
  <si>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</si>
  <si>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</si>
  <si>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</si>
  <si>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</si>
  <si>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</si>
  <si>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</si>
  <si>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</si>
  <si>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</si>
  <si>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</si>
  <si>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</si>
  <si>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</si>
  <si>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</si>
  <si>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</si>
  <si>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</si>
  <si>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</si>
  <si>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</si>
  <si>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</si>
  <si>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</si>
  <si>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</si>
  <si>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</si>
  <si>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</si>
  <si>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</si>
  <si>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</si>
  <si>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</si>
  <si>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</si>
  <si>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</si>
  <si>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</si>
  <si>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</si>
  <si>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</si>
  <si>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</si>
  <si>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</si>
  <si>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</si>
  <si>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</si>
  <si>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</si>
  <si>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</si>
  <si>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</si>
  <si>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</si>
  <si>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</si>
  <si>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</si>
  <si>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</si>
  <si>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</si>
  <si>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</si>
  <si>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</si>
  <si>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</si>
  <si>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</si>
  <si>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</si>
  <si>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</si>
  <si>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</si>
  <si>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</si>
  <si>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</si>
  <si>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</si>
  <si>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</si>
  <si>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</si>
  <si>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</si>
  <si>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</si>
  <si>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</si>
  <si>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</si>
  <si>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</si>
  <si>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</si>
  <si>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</si>
  <si>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</si>
  <si>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</si>
  <si>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</si>
  <si>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</si>
  <si>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</si>
  <si>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</si>
  <si>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</si>
  <si>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</si>
  <si>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</si>
  <si>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</si>
  <si>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</si>
  <si>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</si>
  <si>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</si>
  <si>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</si>
  <si>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</si>
  <si>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</si>
  <si>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</si>
  <si>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</si>
  <si>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</si>
  <si>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</si>
  <si>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</si>
  <si>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</si>
  <si>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</si>
  <si>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</si>
  <si>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</si>
  <si>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</si>
  <si>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</si>
  <si>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</si>
  <si>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</si>
  <si>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</si>
  <si>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</si>
  <si>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</si>
  <si>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</si>
  <si>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</si>
  <si>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</si>
  <si>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</si>
  <si>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</si>
  <si>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</si>
  <si>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</si>
  <si>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</si>
  <si>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</si>
  <si>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</si>
  <si>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</si>
  <si>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</si>
  <si>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</si>
  <si>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</si>
  <si>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</si>
  <si>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</si>
  <si>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</si>
  <si>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</si>
  <si>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</si>
  <si>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</si>
  <si>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</si>
  <si>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</si>
  <si>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</si>
  <si>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</si>
  <si>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</si>
  <si>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</si>
  <si>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</si>
  <si>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</si>
  <si>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</si>
  <si>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</si>
  <si>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</si>
  <si>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</si>
  <si>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</si>
  <si>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</si>
  <si>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</si>
  <si>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</si>
  <si>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</si>
  <si>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</si>
  <si>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</si>
  <si>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</si>
  <si>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</si>
  <si>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</si>
  <si>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</si>
  <si>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</si>
  <si>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</si>
  <si>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</si>
  <si>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</si>
  <si>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</si>
  <si>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</si>
  <si>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</si>
  <si>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</si>
  <si>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</si>
  <si>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</si>
  <si>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</si>
  <si>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</si>
  <si>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</si>
  <si>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</si>
  <si>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</si>
  <si>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</si>
  <si>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</si>
  <si>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</si>
  <si>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</si>
  <si>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</si>
  <si>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</si>
  <si>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</si>
  <si>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</si>
  <si>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</si>
  <si>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</si>
  <si>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</si>
  <si>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</si>
  <si>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</si>
  <si>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</si>
  <si>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</si>
  <si>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</si>
  <si>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</si>
  <si>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</si>
  <si>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</si>
  <si>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</si>
  <si>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</si>
  <si>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</si>
  <si>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</si>
  <si>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</si>
  <si>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</si>
  <si>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</si>
  <si>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</si>
  <si>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</si>
  <si>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</si>
  <si>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</si>
  <si>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</si>
  <si>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</si>
  <si>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</si>
  <si>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</si>
  <si>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</si>
  <si>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</si>
  <si>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</si>
  <si>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</si>
  <si>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</si>
  <si>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</si>
  <si>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</si>
  <si>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</si>
  <si>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</si>
  <si>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</si>
  <si>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</si>
  <si>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</si>
  <si>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</si>
  <si>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</si>
  <si>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</si>
  <si>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</si>
  <si>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</si>
  <si>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</si>
  <si>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</si>
  <si>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</si>
  <si>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</si>
  <si>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</si>
  <si>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</si>
  <si>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</si>
  <si>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</si>
  <si>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</si>
  <si>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</si>
  <si>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</si>
  <si>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</si>
  <si>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</si>
  <si>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</si>
  <si>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</si>
  <si>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</si>
  <si>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</si>
  <si>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</si>
  <si>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</si>
  <si>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</si>
  <si>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</si>
  <si>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</si>
  <si>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</si>
  <si>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</si>
  <si>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</si>
  <si>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</si>
  <si>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</si>
  <si>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</si>
  <si>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</si>
  <si>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</si>
  <si>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</si>
  <si>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</si>
  <si>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</si>
  <si>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</si>
  <si>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</si>
  <si>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</si>
  <si>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</si>
  <si>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</si>
  <si>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</si>
  <si>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</si>
  <si>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</si>
  <si>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</si>
  <si>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</si>
  <si>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</si>
  <si>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</si>
  <si>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</si>
  <si>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</si>
  <si>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</si>
  <si>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</si>
  <si>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</si>
  <si>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</si>
  <si>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</si>
  <si>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</si>
  <si>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</si>
  <si>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</si>
  <si>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</si>
  <si>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</si>
  <si>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</si>
  <si>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</si>
  <si>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</si>
  <si>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</si>
  <si>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</si>
  <si>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</si>
  <si>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</si>
  <si>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</si>
  <si>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</si>
  <si>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</si>
  <si>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</si>
  <si>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</si>
  <si>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</si>
  <si>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</si>
  <si>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</si>
  <si>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</si>
  <si>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</si>
  <si>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</si>
  <si>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</si>
  <si>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</si>
  <si>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</si>
  <si>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</si>
  <si>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</si>
  <si>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</si>
  <si>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</si>
  <si>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</si>
  <si>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</si>
  <si>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</si>
  <si>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</si>
  <si>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</si>
  <si>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</si>
  <si>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</si>
  <si>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</si>
  <si>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</si>
  <si>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</si>
  <si>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</si>
  <si>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</si>
  <si>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</si>
  <si>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</si>
  <si>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</si>
  <si>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</si>
  <si>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</si>
  <si>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</si>
  <si>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</si>
  <si>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</si>
  <si>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</si>
  <si>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</si>
  <si>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</si>
  <si>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</si>
  <si>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</si>
  <si>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</si>
  <si>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</si>
  <si>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</si>
  <si>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</si>
  <si>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</si>
  <si>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</si>
  <si>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</si>
  <si>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</si>
  <si>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</si>
  <si>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</si>
  <si>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</si>
  <si>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</si>
  <si>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</si>
  <si>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</si>
  <si>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</si>
  <si>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</si>
  <si>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</si>
  <si>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</si>
  <si>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</si>
  <si>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</si>
  <si>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</si>
  <si>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</si>
  <si>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</si>
  <si>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</si>
  <si>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</si>
  <si>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</si>
  <si>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</si>
  <si>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</si>
  <si>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</si>
  <si>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</si>
  <si>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</si>
  <si>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</si>
  <si>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</si>
  <si>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</si>
  <si>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</si>
  <si>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</si>
  <si>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</si>
  <si>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</si>
  <si>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</si>
  <si>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</si>
  <si>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</si>
  <si>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</si>
  <si>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</si>
  <si>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</si>
  <si>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</si>
  <si>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</si>
  <si>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</si>
  <si>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</si>
  <si>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</si>
  <si>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</si>
  <si>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</si>
  <si>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</si>
  <si>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</si>
  <si>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</si>
  <si>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</si>
  <si>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</si>
  <si>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</si>
  <si>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</si>
  <si>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</si>
  <si>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</si>
  <si>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</si>
  <si>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</si>
  <si>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</si>
  <si>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</si>
  <si>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</si>
  <si>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</si>
  <si>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</si>
  <si>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</si>
  <si>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</si>
  <si>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</si>
  <si>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</si>
  <si>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</si>
  <si>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</si>
  <si>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</si>
  <si>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</si>
  <si>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</si>
  <si>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</si>
  <si>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</si>
  <si>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</si>
  <si>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</si>
  <si>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</si>
  <si>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</si>
  <si>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</si>
  <si>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</si>
  <si>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</si>
  <si>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</si>
  <si>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</si>
  <si>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</si>
  <si>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</si>
  <si>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</si>
  <si>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</si>
  <si>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</si>
  <si>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</si>
  <si>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</si>
  <si>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</si>
  <si>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</si>
  <si>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</si>
  <si>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</si>
  <si>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</si>
  <si>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</si>
  <si>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</si>
  <si>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</si>
  <si>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</si>
  <si>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</si>
  <si>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</si>
  <si>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</si>
  <si>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</si>
  <si>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</si>
  <si>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</si>
  <si>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</si>
  <si>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</si>
  <si>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</si>
  <si>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</si>
  <si>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</si>
  <si>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</si>
  <si>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</si>
  <si>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</si>
  <si>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</si>
  <si>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</si>
  <si>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</si>
  <si>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</si>
  <si>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</si>
  <si>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</si>
  <si>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</si>
  <si>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</si>
  <si>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</si>
  <si>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</si>
  <si>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</si>
  <si>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</si>
  <si>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</si>
  <si>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</si>
  <si>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</si>
  <si>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</si>
  <si>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</si>
  <si>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</si>
  <si>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</si>
  <si>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</si>
  <si>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</si>
  <si>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</si>
  <si>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</si>
  <si>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</si>
  <si>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</si>
  <si>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</si>
  <si>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</si>
  <si>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</si>
  <si>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</si>
  <si>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</si>
  <si>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</si>
  <si>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</si>
  <si>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</si>
  <si>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</si>
  <si>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</si>
  <si>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</si>
  <si>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</si>
  <si>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</si>
  <si>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</si>
  <si>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</si>
  <si>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</si>
  <si>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</si>
  <si>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</si>
  <si>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</si>
  <si>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</si>
  <si>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</si>
  <si>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</si>
  <si>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</si>
  <si>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</si>
  <si>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</si>
  <si>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</si>
  <si>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</si>
  <si>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</si>
  <si>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</si>
  <si>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</si>
  <si>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</si>
  <si>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</si>
  <si>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</si>
  <si>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</si>
  <si>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</si>
  <si>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</si>
  <si>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</si>
  <si>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</si>
  <si>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</si>
  <si>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</si>
  <si>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</si>
  <si>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</si>
  <si>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</si>
  <si>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</si>
  <si>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</si>
  <si>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</si>
  <si>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</si>
  <si>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</si>
  <si>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</si>
  <si>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</si>
  <si>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</si>
  <si>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</si>
  <si>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</si>
  <si>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</si>
  <si>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</si>
  <si>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</si>
  <si>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</si>
  <si>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</si>
  <si>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</si>
  <si>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</si>
  <si>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</si>
  <si>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</si>
  <si>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</si>
  <si>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</si>
  <si>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</si>
  <si>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</si>
  <si>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</si>
  <si>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</si>
  <si>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</si>
  <si>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</si>
  <si>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</si>
  <si>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</si>
  <si>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</si>
  <si>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</si>
  <si>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</si>
  <si>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</si>
  <si>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</si>
  <si>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</si>
  <si>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</si>
  <si>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</si>
  <si>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</si>
  <si>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</si>
  <si>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</si>
  <si>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</si>
  <si>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</si>
  <si>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</si>
  <si>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</si>
  <si>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</si>
  <si>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</si>
  <si>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</si>
  <si>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</si>
  <si>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</si>
  <si>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</si>
  <si>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</si>
  <si>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</si>
  <si>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</si>
  <si>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</si>
  <si>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</si>
  <si>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</si>
  <si>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</si>
  <si>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</si>
  <si>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</si>
  <si>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</si>
  <si>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</si>
  <si>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</si>
  <si>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</si>
  <si>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</si>
  <si>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</si>
  <si>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</si>
  <si>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</si>
  <si>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</si>
  <si>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</si>
  <si>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</si>
  <si>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</si>
  <si>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</si>
  <si>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</si>
  <si>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</si>
  <si>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</si>
  <si>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</si>
  <si>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</si>
  <si>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</si>
  <si>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</si>
  <si>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</si>
  <si>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</si>
  <si>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</si>
  <si>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</si>
  <si>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</si>
  <si>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</si>
  <si>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</si>
  <si>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</si>
  <si>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</si>
  <si>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</si>
  <si>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</si>
  <si>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</si>
  <si>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</si>
  <si>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</si>
  <si>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</si>
  <si>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</si>
  <si>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</si>
  <si>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</si>
  <si>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</si>
  <si>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</si>
  <si>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</si>
  <si>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</si>
  <si>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</si>
  <si>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</si>
  <si>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</si>
  <si>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</si>
  <si>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</si>
  <si>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</si>
  <si>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</si>
  <si>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</si>
  <si>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</si>
  <si>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</si>
  <si>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</si>
  <si>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</si>
  <si>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</si>
  <si>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</si>
  <si>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</si>
  <si>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</si>
  <si>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</si>
  <si>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</si>
  <si>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</si>
  <si>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</si>
  <si>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</si>
  <si>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</si>
  <si>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</si>
  <si>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</si>
  <si>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</si>
  <si>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</si>
  <si>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</si>
  <si>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</si>
  <si>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</si>
  <si>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</si>
  <si>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</si>
  <si>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</si>
  <si>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</si>
  <si>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</si>
  <si>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</si>
  <si>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</si>
  <si>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</si>
  <si>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</si>
  <si>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</si>
  <si>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</si>
  <si>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</si>
  <si>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</si>
  <si>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</si>
  <si>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</si>
  <si>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</si>
  <si>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</si>
  <si>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</si>
  <si>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</si>
  <si>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</si>
  <si>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</si>
  <si>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</si>
  <si>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</si>
  <si>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</si>
  <si>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</si>
  <si>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</si>
  <si>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</si>
  <si>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</si>
  <si>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</si>
  <si>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</si>
  <si>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</si>
  <si>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</si>
  <si>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</si>
  <si>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</si>
  <si>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</si>
  <si>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</si>
  <si>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</si>
  <si>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</si>
  <si>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</si>
  <si>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</si>
  <si>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</si>
  <si>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</si>
  <si>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</si>
  <si>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</si>
  <si>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</si>
  <si>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</si>
  <si>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</si>
  <si>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</si>
  <si>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</si>
  <si>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</si>
  <si>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</si>
  <si>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</si>
  <si>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</si>
  <si>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</si>
  <si>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</si>
  <si>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</si>
  <si>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</si>
  <si>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</si>
  <si>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</si>
  <si>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</si>
  <si>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</si>
  <si>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</si>
  <si>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</si>
  <si>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</si>
  <si>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</si>
  <si>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</si>
  <si>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</si>
  <si>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</si>
  <si>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</si>
  <si>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</si>
  <si>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</si>
  <si>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</si>
  <si>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</si>
  <si>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</si>
  <si>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</si>
  <si>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</si>
  <si>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</si>
  <si>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</si>
  <si>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</si>
  <si>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</si>
  <si>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</si>
  <si>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</si>
  <si>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</si>
  <si>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</si>
  <si>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</si>
  <si>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</si>
  <si>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</si>
  <si>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</si>
  <si>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</si>
  <si>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</si>
  <si>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</si>
  <si>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</si>
  <si>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</si>
  <si>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</si>
  <si>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</si>
  <si>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</si>
  <si>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</si>
  <si>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</si>
  <si>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</si>
  <si>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</si>
  <si>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</si>
  <si>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</si>
  <si>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</si>
  <si>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</si>
  <si>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</si>
  <si>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</si>
  <si>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</si>
  <si>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</si>
  <si>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</si>
  <si>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</si>
  <si>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</si>
  <si>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</si>
  <si>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</si>
  <si>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</si>
  <si>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</si>
  <si>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</si>
  <si>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</si>
  <si>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</si>
  <si>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</si>
  <si>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</si>
  <si>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</si>
  <si>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</si>
  <si>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</si>
  <si>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</si>
  <si>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</si>
  <si>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</si>
  <si>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</si>
  <si>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</si>
  <si>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</si>
  <si>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</si>
  <si>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</si>
  <si>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</si>
  <si>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</si>
  <si>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</si>
  <si>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</si>
  <si>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</si>
  <si>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</si>
  <si>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</si>
  <si>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</si>
  <si>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</si>
  <si>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</si>
  <si>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</si>
  <si>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</si>
  <si>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</si>
  <si>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</si>
  <si>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</si>
  <si>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</si>
  <si>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</si>
  <si>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</si>
  <si>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</si>
  <si>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</si>
  <si>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</si>
  <si>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</si>
  <si>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</si>
  <si>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</si>
  <si>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</si>
  <si>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</si>
  <si>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</si>
  <si>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</si>
  <si>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</si>
  <si>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</si>
  <si>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</si>
  <si>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</si>
  <si>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</si>
  <si>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</si>
  <si>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</si>
  <si>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</si>
  <si>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</si>
  <si>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</si>
  <si>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</si>
  <si>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</si>
  <si>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</si>
  <si>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</si>
  <si>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</si>
  <si>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</si>
  <si>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</si>
  <si>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</si>
  <si>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</si>
  <si>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</si>
  <si>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</si>
  <si>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</si>
  <si>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</si>
  <si>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</si>
  <si>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</si>
  <si>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</si>
  <si>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</si>
  <si>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</si>
  <si>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</si>
  <si>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</si>
  <si>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</si>
  <si>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</si>
  <si>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</si>
  <si>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</si>
  <si>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</si>
  <si>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</si>
  <si>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</si>
  <si>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</si>
  <si>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</si>
  <si>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</si>
  <si>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</si>
  <si>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</si>
  <si>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</si>
  <si>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</si>
  <si>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</si>
  <si>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</si>
  <si>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</si>
  <si>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</si>
  <si>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</si>
  <si>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</si>
  <si>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</si>
  <si>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</si>
  <si>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</si>
  <si>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</si>
  <si>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</si>
  <si>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</si>
  <si>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</si>
  <si>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</si>
  <si>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</si>
  <si>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</si>
  <si>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</si>
  <si>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</si>
  <si>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</si>
  <si>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</si>
  <si>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</si>
  <si>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</si>
  <si>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</si>
  <si>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</si>
  <si>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</si>
  <si>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</si>
  <si>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</si>
  <si>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</si>
  <si>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</si>
  <si>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</si>
  <si>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</si>
  <si>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</si>
  <si>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</si>
  <si>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</si>
  <si>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</si>
  <si>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</si>
  <si>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</si>
  <si>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</si>
  <si>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</si>
  <si>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</si>
  <si>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</si>
  <si>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</si>
  <si>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</si>
  <si>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</si>
  <si>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</si>
  <si>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</si>
  <si>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</si>
  <si>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</si>
  <si>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</si>
  <si>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</si>
  <si>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</si>
  <si>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</si>
  <si>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</si>
  <si>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</si>
  <si>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</si>
  <si>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</si>
  <si>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</si>
  <si>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</si>
  <si>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</si>
  <si>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</si>
  <si>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</si>
  <si>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</si>
  <si>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</si>
  <si>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</si>
  <si>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</si>
  <si>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</si>
  <si>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</si>
  <si>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</si>
  <si>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</si>
  <si>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</si>
  <si>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</si>
  <si>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</si>
  <si>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</si>
  <si>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</si>
  <si>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</si>
  <si>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</si>
  <si>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</si>
  <si>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</si>
  <si>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</si>
  <si>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</si>
  <si>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</si>
  <si>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</si>
  <si>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</si>
  <si>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</si>
  <si>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</si>
  <si>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</si>
  <si>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</si>
  <si>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</si>
  <si>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</si>
  <si>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</si>
  <si>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</si>
  <si>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</si>
  <si>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</si>
  <si>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</si>
  <si>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</si>
  <si>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</si>
  <si>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</si>
  <si>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</si>
  <si>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</si>
  <si>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</si>
  <si>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</si>
  <si>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</si>
  <si>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</si>
  <si>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</si>
  <si>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</si>
  <si>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</si>
  <si>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</si>
  <si>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</si>
  <si>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</si>
  <si>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</si>
  <si>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</si>
  <si>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</si>
  <si>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</si>
  <si>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</si>
  <si>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</si>
  <si>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</si>
  <si>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</si>
  <si>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</si>
  <si>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</si>
  <si>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</si>
  <si>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</si>
  <si>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</si>
  <si>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</si>
  <si>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</si>
  <si>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</si>
  <si>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</si>
  <si>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</si>
  <si>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</si>
  <si>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</si>
  <si>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</si>
  <si>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</si>
  <si>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</si>
  <si>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</si>
  <si>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</si>
  <si>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</si>
  <si>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</si>
  <si>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</si>
  <si>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</si>
  <si>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</si>
  <si>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</si>
  <si>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</si>
  <si>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</si>
  <si>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</si>
  <si>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</si>
  <si>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</si>
  <si>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</si>
  <si>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</si>
  <si>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</si>
  <si>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</si>
  <si>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</si>
  <si>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</si>
  <si>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</si>
  <si>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</si>
  <si>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</si>
  <si>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</si>
  <si>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</si>
  <si>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</si>
  <si>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</si>
  <si>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</si>
  <si>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</si>
  <si>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</si>
  <si>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</si>
  <si>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</si>
  <si>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</si>
  <si>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</si>
  <si>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</si>
  <si>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</si>
  <si>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</si>
  <si>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</si>
  <si>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</si>
  <si>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</si>
  <si>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</si>
  <si>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</si>
  <si>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</si>
  <si>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</si>
  <si>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</si>
  <si>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</si>
  <si>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</si>
  <si>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</si>
  <si>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</si>
  <si>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</si>
  <si>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</si>
  <si>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</si>
  <si>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</si>
  <si>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</si>
  <si>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</si>
  <si>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</si>
  <si>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</si>
  <si>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</si>
  <si>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</si>
  <si>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</si>
  <si>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</si>
  <si>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</si>
  <si>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</si>
  <si>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</si>
  <si>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</si>
  <si>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</si>
  <si>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</si>
  <si>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</si>
  <si>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</si>
  <si>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</si>
  <si>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</si>
  <si>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</si>
  <si>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</si>
  <si>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</si>
  <si>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</si>
  <si>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</si>
  <si>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</si>
  <si>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</si>
  <si>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</si>
  <si>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</si>
  <si>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</si>
  <si>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</si>
  <si>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</si>
  <si>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</si>
  <si>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</si>
  <si>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</si>
  <si>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</si>
  <si>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</si>
  <si>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</si>
  <si>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</si>
  <si>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</si>
  <si>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</si>
  <si>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</si>
  <si>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</si>
  <si>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</si>
  <si>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</si>
  <si>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</si>
  <si>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</si>
  <si>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</si>
  <si>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</si>
  <si>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</si>
  <si>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</si>
  <si>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</si>
  <si>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</si>
  <si>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</si>
  <si>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</si>
  <si>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</si>
  <si>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</si>
  <si>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</si>
  <si>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</si>
  <si>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</si>
  <si>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</si>
  <si>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</si>
  <si>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</si>
  <si>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</si>
  <si>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</si>
  <si>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</si>
  <si>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</si>
  <si>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</si>
  <si>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</si>
  <si>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</si>
  <si>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</si>
  <si>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</si>
  <si>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</si>
  <si>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</si>
  <si>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</si>
  <si>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</si>
  <si>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</si>
  <si>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</si>
  <si>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</si>
  <si>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</si>
  <si>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</si>
  <si>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</si>
  <si>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</si>
  <si>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</si>
  <si>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</si>
  <si>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</si>
  <si>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</si>
  <si>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</si>
  <si>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</si>
  <si>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</si>
  <si>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</si>
  <si>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</si>
  <si>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</si>
  <si>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</si>
  <si>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</si>
  <si>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</si>
  <si>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</si>
  <si>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</si>
  <si>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</si>
  <si>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</si>
  <si>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</si>
  <si>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</si>
  <si>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</si>
  <si>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</si>
  <si>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</si>
  <si>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</si>
  <si>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</si>
  <si>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</si>
  <si>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</si>
  <si>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</si>
  <si>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</si>
  <si>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</si>
  <si>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</si>
  <si>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</si>
  <si>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</si>
  <si>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</si>
  <si>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</si>
  <si>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</si>
  <si>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</si>
  <si>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</si>
  <si>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</si>
  <si>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</si>
  <si>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</si>
  <si>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</si>
  <si>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</si>
  <si>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</si>
  <si>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</si>
  <si>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</si>
  <si>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</si>
  <si>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</si>
  <si>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</si>
  <si>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</si>
  <si>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</si>
  <si>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</si>
  <si>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</si>
  <si>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</si>
  <si>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</si>
  <si>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</si>
  <si>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</si>
  <si>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</si>
  <si>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</si>
  <si>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</si>
  <si>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</si>
  <si>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</si>
  <si>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</si>
  <si>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</si>
  <si>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</si>
  <si>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</si>
  <si>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</si>
  <si>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</si>
  <si>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</si>
  <si>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</si>
  <si>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</si>
  <si>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</si>
  <si>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</si>
  <si>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</si>
  <si>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</si>
  <si>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</si>
  <si>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</si>
  <si>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</si>
  <si>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</si>
  <si>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</si>
  <si>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</si>
  <si>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</si>
  <si>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</si>
  <si>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</si>
  <si>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</si>
  <si>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</si>
  <si>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</si>
  <si>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</si>
  <si>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</si>
  <si>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</si>
  <si>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</si>
  <si>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</si>
  <si>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</si>
  <si>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</si>
  <si>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</si>
  <si>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</si>
  <si>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</si>
  <si>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</si>
  <si>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</si>
  <si>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</si>
  <si>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</si>
  <si>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</si>
  <si>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</si>
  <si>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</si>
  <si>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</si>
  <si>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</si>
  <si>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</si>
  <si>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</si>
  <si>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</si>
  <si>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</si>
  <si>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</si>
  <si>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</si>
  <si>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</si>
  <si>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</si>
  <si>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</si>
  <si>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</si>
  <si>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</si>
  <si>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</si>
  <si>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</si>
  <si>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</si>
  <si>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</si>
  <si>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</si>
  <si>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</si>
  <si>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</si>
  <si>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</si>
  <si>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</si>
  <si>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</si>
  <si>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</si>
  <si>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</si>
  <si>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</si>
  <si>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</si>
  <si>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</si>
  <si>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</si>
  <si>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</si>
  <si>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</si>
  <si>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</si>
  <si>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</si>
  <si>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</si>
  <si>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</si>
  <si>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</si>
  <si>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</si>
  <si>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</si>
  <si>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</si>
  <si>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</si>
  <si>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</si>
  <si>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</si>
  <si>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</si>
  <si>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</si>
  <si>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</si>
  <si>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</si>
  <si>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</si>
  <si>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</si>
  <si>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</si>
  <si>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</si>
  <si>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</si>
  <si>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</si>
  <si>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</si>
  <si>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</si>
  <si>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</si>
  <si>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</si>
  <si>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</si>
  <si>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</si>
  <si>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</si>
  <si>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</si>
  <si>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</si>
  <si>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</si>
  <si>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</si>
  <si>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</si>
  <si>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</si>
  <si>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</si>
  <si>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</si>
  <si>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</si>
  <si>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</si>
  <si>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</si>
  <si>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</si>
  <si>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</si>
  <si>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</si>
  <si>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</si>
  <si>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</si>
  <si>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</si>
  <si>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</si>
  <si>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</si>
  <si>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</si>
  <si>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</si>
  <si>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</si>
  <si>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</si>
  <si>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</si>
  <si>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</si>
  <si>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</si>
  <si>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</si>
  <si>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</si>
  <si>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</si>
  <si>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</si>
  <si>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</si>
  <si>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</si>
  <si>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</si>
  <si>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</si>
  <si>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</si>
  <si>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</si>
  <si>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</si>
  <si>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</si>
  <si>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</si>
  <si>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</si>
  <si>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</si>
  <si>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</si>
  <si>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</si>
  <si>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</si>
  <si>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</si>
  <si>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</si>
  <si>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</si>
  <si>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</si>
  <si>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</si>
  <si>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</si>
  <si>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</si>
  <si>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</si>
  <si>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</si>
  <si>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</si>
  <si>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</si>
  <si>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</si>
  <si>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</si>
  <si>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</si>
  <si>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</si>
  <si>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</si>
  <si>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</si>
  <si>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</si>
  <si>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</si>
  <si>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</si>
  <si>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</si>
  <si>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</si>
  <si>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</si>
  <si>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</si>
  <si>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</si>
  <si>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</si>
  <si>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</si>
  <si>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</si>
  <si>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</si>
  <si>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</si>
  <si>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</si>
  <si>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</si>
  <si>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</si>
  <si>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</si>
  <si>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</si>
  <si>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</si>
  <si>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</si>
  <si>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</si>
  <si>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</si>
  <si>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</si>
  <si>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</si>
  <si>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</si>
  <si>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</si>
  <si>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</si>
  <si>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</si>
  <si>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</si>
  <si>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</si>
  <si>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</si>
  <si>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</si>
  <si>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</si>
  <si>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</si>
  <si>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</si>
  <si>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</si>
  <si>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</si>
  <si>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</si>
  <si>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</si>
  <si>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</si>
  <si>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</si>
  <si>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</si>
  <si>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</si>
  <si>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</si>
  <si>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</si>
  <si>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</si>
  <si>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</si>
  <si>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</si>
  <si>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</si>
  <si>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</si>
  <si>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</si>
  <si>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</si>
  <si>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</si>
  <si>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</si>
  <si>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</si>
  <si>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</si>
  <si>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</si>
  <si>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</si>
  <si>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</si>
  <si>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</si>
  <si>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</si>
  <si>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</si>
  <si>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</si>
  <si>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</si>
  <si>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</si>
  <si>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</si>
  <si>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</si>
  <si>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</si>
  <si>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</si>
  <si>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</si>
  <si>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</si>
  <si>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</si>
  <si>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</si>
  <si>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</si>
  <si>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</si>
  <si>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</si>
  <si>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</si>
  <si>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</si>
  <si>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</si>
  <si>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</si>
  <si>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</si>
  <si>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</si>
  <si>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</si>
  <si>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</si>
  <si>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</si>
  <si>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</si>
  <si>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</si>
  <si>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</si>
  <si>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</si>
  <si>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</si>
  <si>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</si>
  <si>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</si>
  <si>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</si>
  <si>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</si>
  <si>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</si>
  <si>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</si>
  <si>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</si>
  <si>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</si>
  <si>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</si>
  <si>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</si>
  <si>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</si>
  <si>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</si>
  <si>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</si>
  <si>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</si>
  <si>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</si>
  <si>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</si>
  <si>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</si>
  <si>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</si>
  <si>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</si>
  <si>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</si>
  <si>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</si>
  <si>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</si>
  <si>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</si>
  <si>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</si>
  <si>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</si>
  <si>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</si>
  <si>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</si>
  <si>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</si>
  <si>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</si>
  <si>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</si>
  <si>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</si>
  <si>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</si>
  <si>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</si>
  <si>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</si>
  <si>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</si>
  <si>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</si>
  <si>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</si>
  <si>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</si>
  <si>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</si>
  <si>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</si>
  <si>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</si>
  <si>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</si>
  <si>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</si>
  <si>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</si>
  <si>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</si>
  <si>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</si>
  <si>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</si>
  <si>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</si>
  <si>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</si>
  <si>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</si>
  <si>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</si>
  <si>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</si>
  <si>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</si>
  <si>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</si>
  <si>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</si>
  <si>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</si>
  <si>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</si>
  <si>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</si>
  <si>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</si>
  <si>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</si>
  <si>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</si>
  <si>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</si>
  <si>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</si>
  <si>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</si>
  <si>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</si>
  <si>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</si>
  <si>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</si>
  <si>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</si>
  <si>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</si>
  <si>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</si>
  <si>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</si>
  <si>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</si>
  <si>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</si>
  <si>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</si>
  <si>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</si>
  <si>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</si>
  <si>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</si>
  <si>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</si>
  <si>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</si>
  <si>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</si>
  <si>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</si>
  <si>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</si>
  <si>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</si>
  <si>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</si>
  <si>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</si>
  <si>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</si>
  <si>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</si>
  <si>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</si>
  <si>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</si>
  <si>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</si>
  <si>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</si>
  <si>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</si>
  <si>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</si>
  <si>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</si>
  <si>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</si>
  <si>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</si>
  <si>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</si>
  <si>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</si>
  <si>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</si>
  <si>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</si>
  <si>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</si>
  <si>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</si>
  <si>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</si>
  <si>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</si>
  <si>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</si>
  <si>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</si>
  <si>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</si>
  <si>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</si>
  <si>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</si>
  <si>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</si>
  <si>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</si>
  <si>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</si>
  <si>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</si>
  <si>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</si>
  <si>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</si>
  <si>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</si>
  <si>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</si>
  <si>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</si>
  <si>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</si>
  <si>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</si>
  <si>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</si>
  <si>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</si>
  <si>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</si>
  <si>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</si>
  <si>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</si>
  <si>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</si>
  <si>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</si>
  <si>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</si>
  <si>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</si>
  <si>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</si>
  <si>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</si>
  <si>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</si>
  <si>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</si>
  <si>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</si>
  <si>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</si>
  <si>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</si>
  <si>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</si>
  <si>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</si>
  <si>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</si>
  <si>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</si>
  <si>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</si>
  <si>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</si>
  <si>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</si>
  <si>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</si>
  <si>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</si>
  <si>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</si>
  <si>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</si>
  <si>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</si>
  <si>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</si>
  <si>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</si>
  <si>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</si>
  <si>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</si>
  <si>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</si>
  <si>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</si>
  <si>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</si>
  <si>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</si>
  <si>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</si>
  <si>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</si>
  <si>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</si>
  <si>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</si>
  <si>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</si>
  <si>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</si>
  <si>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</si>
  <si>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</si>
  <si>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</si>
  <si>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</si>
  <si>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</si>
  <si>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</si>
  <si>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</si>
  <si>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</si>
  <si>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</si>
  <si>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</si>
  <si>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</si>
  <si>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</si>
  <si>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</si>
  <si>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</si>
  <si>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</si>
  <si>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</si>
  <si>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</si>
  <si>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</si>
  <si>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</si>
  <si>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</si>
  <si>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</si>
  <si>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</si>
  <si>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</si>
  <si>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</si>
  <si>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</si>
  <si>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</si>
  <si>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</si>
  <si>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</si>
  <si>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</si>
  <si>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</si>
  <si>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</si>
  <si>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</si>
  <si>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</si>
  <si>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</si>
  <si>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</si>
  <si>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</si>
  <si>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</si>
  <si>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</si>
  <si>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</si>
  <si>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</si>
  <si>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</si>
  <si>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</si>
  <si>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</si>
  <si>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</si>
  <si>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</si>
  <si>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</si>
  <si>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</si>
  <si>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</si>
  <si>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</si>
  <si>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</si>
  <si>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</si>
  <si>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</si>
  <si>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</si>
  <si>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</si>
  <si>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</si>
  <si>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</si>
  <si>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</si>
  <si>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</si>
  <si>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</si>
  <si>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</si>
  <si>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</si>
  <si>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</si>
  <si>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</si>
  <si>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</si>
  <si>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</si>
  <si>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</si>
  <si>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</si>
  <si>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</si>
  <si>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</si>
  <si>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</si>
  <si>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</si>
  <si>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</si>
  <si>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</si>
  <si>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</si>
  <si>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</si>
  <si>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</si>
  <si>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</si>
  <si>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</si>
  <si>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</si>
  <si>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</si>
  <si>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</si>
  <si>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</si>
  <si>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</si>
  <si>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</si>
  <si>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</si>
  <si>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</si>
  <si>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</si>
  <si>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</si>
  <si>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</si>
  <si>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</si>
  <si>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</si>
  <si>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</si>
  <si>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</si>
  <si>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</si>
  <si>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</si>
  <si>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</si>
  <si>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</si>
  <si>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</si>
  <si>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</si>
  <si>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</si>
  <si>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</si>
  <si>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</si>
  <si>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</si>
  <si>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</si>
  <si>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</si>
  <si>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</si>
  <si>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</si>
  <si>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</si>
  <si>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</si>
  <si>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</si>
  <si>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</si>
  <si>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</si>
  <si>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</si>
  <si>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</si>
  <si>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</si>
  <si>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</si>
  <si>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</si>
  <si>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</si>
  <si>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</si>
  <si>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</si>
  <si>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</si>
  <si>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</si>
  <si>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</si>
  <si>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</si>
  <si>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</si>
  <si>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</si>
  <si>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</si>
  <si>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</si>
  <si>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</si>
  <si>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</si>
  <si>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</si>
  <si>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</si>
  <si>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</si>
  <si>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</si>
  <si>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</si>
  <si>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</si>
  <si>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</si>
  <si>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</si>
  <si>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</si>
  <si>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</si>
  <si>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</si>
  <si>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</si>
  <si>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</si>
  <si>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</si>
  <si>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</si>
  <si>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</si>
  <si>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</si>
  <si>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</si>
  <si>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</si>
  <si>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</si>
  <si>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</si>
  <si>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</si>
  <si>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</si>
  <si>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</si>
  <si>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</si>
  <si>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</si>
  <si>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</si>
  <si>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</si>
  <si>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</si>
  <si>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</si>
  <si>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</si>
  <si>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</si>
  <si>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</si>
  <si>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</si>
  <si>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</si>
  <si>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</si>
  <si>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</si>
  <si>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</si>
  <si>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</si>
  <si>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</si>
  <si>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</si>
  <si>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</si>
  <si>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</si>
  <si>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</si>
  <si>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</si>
  <si>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</si>
  <si>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</si>
  <si>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</si>
  <si>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</si>
  <si>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</si>
  <si>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</si>
  <si>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</si>
  <si>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</si>
  <si>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</si>
  <si>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</si>
  <si>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</si>
  <si>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</si>
  <si>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</si>
  <si>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</si>
  <si>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</si>
  <si>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</si>
  <si>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</si>
  <si>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</si>
  <si>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</si>
  <si>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</si>
  <si>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</si>
  <si>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</si>
  <si>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</si>
  <si>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</si>
  <si>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</si>
  <si>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</si>
  <si>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</si>
  <si>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</si>
  <si>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</si>
  <si>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</si>
  <si>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</si>
  <si>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</si>
  <si>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</si>
  <si>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</si>
  <si>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</si>
  <si>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</si>
  <si>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</si>
  <si>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</si>
  <si>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</si>
  <si>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</si>
  <si>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</si>
  <si>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</si>
  <si>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</si>
  <si>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</si>
  <si>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</si>
  <si>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</si>
  <si>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</si>
  <si>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</si>
  <si>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</si>
  <si>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</si>
  <si>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</si>
  <si>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</si>
  <si>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</si>
  <si>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</si>
  <si>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</si>
  <si>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</si>
  <si>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</si>
  <si>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</si>
  <si>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</si>
  <si>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</si>
  <si>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</si>
  <si>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</si>
  <si>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</si>
  <si>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</si>
  <si>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</si>
  <si>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</si>
  <si>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</si>
  <si>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</si>
  <si>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</si>
  <si>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</si>
  <si>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</si>
  <si>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</si>
  <si>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</si>
  <si>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</si>
  <si>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</si>
  <si>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</si>
  <si>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</si>
  <si>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</si>
  <si>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</si>
  <si>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</si>
  <si>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</si>
  <si>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</si>
  <si>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</si>
  <si>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</si>
  <si>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</si>
  <si>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</si>
  <si>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</si>
  <si>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</si>
  <si>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</si>
  <si>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</si>
  <si>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</si>
  <si>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</si>
  <si>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</si>
  <si>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</si>
  <si>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</si>
  <si>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</si>
  <si>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</si>
  <si>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</si>
  <si>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</si>
  <si>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</si>
  <si>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</si>
  <si>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</si>
  <si>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</si>
  <si>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</si>
  <si>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</si>
  <si>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</si>
  <si>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</si>
  <si>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</si>
  <si>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</si>
  <si>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</si>
  <si>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</si>
  <si>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</si>
  <si>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</si>
  <si>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</si>
  <si>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</si>
  <si>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</si>
  <si>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</si>
  <si>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</si>
  <si>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</si>
  <si>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</si>
  <si>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</si>
  <si>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</si>
  <si>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</si>
  <si>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</si>
  <si>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</si>
  <si>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</si>
  <si>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</si>
  <si>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</si>
  <si>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</si>
  <si>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</si>
  <si>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</si>
  <si>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</si>
  <si>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</si>
  <si>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</si>
  <si>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</si>
  <si>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</si>
  <si>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</si>
  <si>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</si>
  <si>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</si>
  <si>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</si>
  <si>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</si>
  <si>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</si>
  <si>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</si>
  <si>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</si>
  <si>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</si>
  <si>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</si>
  <si>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</si>
  <si>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</si>
  <si>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</si>
  <si>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</si>
  <si>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</si>
  <si>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</si>
  <si>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</si>
  <si>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</si>
  <si>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</si>
  <si>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</si>
  <si>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</si>
  <si>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</si>
  <si>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</si>
  <si>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</si>
  <si>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</si>
  <si>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</si>
  <si>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</si>
  <si>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</si>
  <si>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</si>
  <si>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</si>
  <si>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</si>
  <si>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</si>
  <si>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</si>
  <si>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</si>
  <si>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</si>
  <si>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</si>
  <si>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</si>
  <si>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</si>
  <si>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</si>
  <si>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</si>
  <si>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</si>
  <si>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</si>
  <si>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</si>
  <si>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</si>
  <si>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</si>
  <si>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</si>
  <si>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</si>
  <si>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</si>
  <si>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</si>
  <si>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</si>
  <si>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</si>
  <si>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</si>
  <si>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</si>
  <si>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</si>
  <si>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</si>
  <si>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</si>
  <si>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</si>
  <si>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</si>
  <si>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</si>
  <si>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</si>
  <si>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</si>
  <si>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</si>
  <si>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</si>
  <si>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</si>
  <si>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</si>
  <si>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</si>
  <si>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</si>
  <si>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</si>
  <si>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</si>
  <si>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</si>
  <si>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</si>
  <si>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</si>
  <si>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</si>
  <si>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</si>
  <si>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</si>
  <si>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</si>
  <si>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</si>
  <si>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</si>
  <si>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</si>
  <si>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</si>
  <si>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</si>
  <si>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</si>
  <si>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</si>
  <si>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</si>
  <si>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</si>
  <si>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</si>
  <si>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</si>
  <si>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</si>
  <si>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</si>
  <si>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</si>
  <si>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</si>
  <si>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</si>
  <si>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</si>
  <si>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</si>
  <si>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</si>
  <si>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</si>
  <si>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</si>
  <si>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</si>
  <si>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</si>
  <si>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</si>
  <si>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</si>
  <si>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</si>
  <si>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</si>
  <si>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</si>
  <si>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</si>
  <si>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</si>
  <si>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</si>
  <si>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</si>
  <si>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</si>
  <si>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</si>
  <si>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</si>
  <si>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</si>
  <si>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</si>
  <si>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</si>
  <si>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</si>
  <si>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</si>
  <si>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</si>
  <si>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</si>
  <si>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</si>
  <si>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</si>
  <si>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</si>
  <si>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</si>
  <si>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</si>
  <si>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</si>
  <si>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</si>
  <si>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</si>
  <si>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</si>
  <si>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</si>
  <si>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</si>
  <si>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</si>
  <si>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</si>
  <si>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</si>
  <si>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</si>
  <si>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</si>
  <si>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</si>
  <si>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</si>
  <si>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</si>
  <si>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</si>
  <si>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</si>
  <si>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</si>
  <si>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</si>
  <si>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</si>
  <si>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</si>
  <si>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</si>
  <si>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</si>
  <si>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</si>
  <si>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</si>
  <si>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</si>
  <si>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</si>
  <si>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</si>
  <si>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</si>
  <si>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</si>
  <si>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</si>
  <si>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</si>
  <si>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</si>
  <si>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</si>
  <si>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</si>
  <si>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</si>
  <si>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</si>
  <si>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</si>
  <si>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</si>
  <si>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</si>
  <si>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</si>
  <si>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</si>
  <si>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</si>
  <si>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</si>
  <si>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</si>
  <si>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</si>
  <si>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</si>
  <si>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</si>
  <si>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</si>
  <si>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</si>
  <si>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</si>
  <si>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</si>
  <si>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</si>
  <si>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</si>
  <si>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</si>
  <si>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</si>
  <si>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</si>
  <si>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</si>
  <si>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</si>
  <si>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</si>
  <si>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</si>
  <si>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</si>
  <si>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</si>
  <si>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</si>
  <si>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</si>
  <si>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</si>
  <si>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</si>
  <si>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</si>
  <si>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</si>
  <si>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</si>
  <si>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</si>
  <si>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</si>
  <si>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</si>
  <si>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</si>
  <si>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</si>
  <si>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</si>
  <si>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</si>
  <si>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</si>
  <si>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</si>
  <si>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</si>
  <si>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</si>
  <si>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</si>
  <si>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</si>
  <si>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</si>
  <si>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</si>
  <si>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</si>
  <si>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</si>
  <si>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</si>
  <si>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</si>
  <si>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</si>
  <si>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</si>
  <si>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</si>
  <si>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</si>
  <si>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</si>
  <si>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</si>
  <si>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</si>
  <si>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</si>
  <si>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</si>
  <si>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</si>
  <si>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</si>
  <si>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</si>
  <si>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</si>
  <si>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</si>
  <si>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</si>
  <si>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</si>
  <si>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</si>
  <si>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</si>
  <si>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</si>
  <si>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</si>
  <si>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</si>
  <si>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</si>
  <si>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</si>
  <si>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</si>
  <si>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</si>
  <si>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</si>
  <si>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</si>
  <si>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</si>
  <si>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</si>
  <si>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</si>
  <si>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</si>
  <si>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</si>
  <si>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</si>
  <si>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</si>
  <si>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</si>
  <si>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</si>
  <si>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</si>
  <si>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</si>
  <si>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</si>
  <si>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</si>
  <si>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</si>
  <si>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</si>
  <si>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</si>
  <si>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</si>
  <si>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</si>
  <si>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</si>
  <si>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</si>
  <si>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</si>
  <si>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</si>
  <si>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</si>
  <si>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</si>
  <si>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</si>
  <si>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</si>
  <si>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</si>
  <si>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</si>
  <si>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</si>
  <si>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</si>
  <si>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</si>
  <si>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</si>
  <si>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</si>
  <si>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</si>
  <si>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</si>
  <si>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</si>
  <si>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</si>
  <si>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</si>
  <si>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</si>
  <si>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</si>
  <si>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</si>
  <si>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</si>
  <si>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</si>
  <si>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</si>
  <si>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</si>
  <si>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</si>
  <si>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</si>
  <si>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</si>
  <si>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</si>
  <si>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</si>
  <si>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</si>
  <si>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</si>
  <si>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</si>
  <si>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</si>
  <si>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</si>
  <si>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</si>
  <si>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</si>
  <si>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</si>
  <si>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</si>
  <si>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</si>
  <si>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</si>
  <si>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</si>
  <si>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</si>
  <si>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</si>
  <si>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</si>
  <si>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</si>
  <si>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</si>
  <si>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</si>
  <si>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</si>
  <si>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</si>
  <si>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</si>
  <si>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</si>
  <si>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</si>
  <si>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</si>
  <si>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</si>
  <si>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</si>
  <si>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</si>
  <si>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</si>
  <si>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</si>
  <si>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</si>
  <si>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</si>
  <si>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</si>
  <si>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</si>
  <si>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</si>
  <si>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</si>
  <si>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</si>
  <si>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</si>
  <si>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</si>
  <si>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</si>
  <si>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</si>
  <si>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</si>
  <si>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</si>
  <si>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</si>
  <si>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</si>
  <si>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</si>
  <si>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</si>
  <si>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</si>
  <si>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</si>
  <si>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</si>
  <si>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</si>
  <si>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</si>
  <si>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</si>
  <si>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</si>
  <si>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</si>
  <si>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</si>
  <si>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</si>
  <si>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</si>
  <si>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</si>
  <si>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</si>
  <si>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</si>
  <si>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</si>
  <si>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</si>
  <si>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</si>
  <si>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</si>
  <si>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</si>
  <si>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</si>
  <si>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</si>
  <si>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</si>
  <si>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</si>
  <si>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</si>
  <si>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</si>
  <si>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</si>
  <si>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</si>
  <si>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</si>
  <si>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</si>
  <si>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</si>
  <si>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</si>
  <si>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</si>
  <si>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</si>
  <si>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</si>
  <si>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</si>
  <si>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</si>
  <si>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</si>
  <si>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</si>
  <si>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</si>
  <si>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</si>
  <si>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</si>
  <si>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</si>
  <si>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</si>
  <si>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</si>
  <si>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</si>
  <si>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</si>
  <si>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</si>
  <si>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</si>
  <si>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</si>
  <si>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</si>
  <si>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</si>
  <si>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</si>
  <si>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</si>
  <si>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</si>
  <si>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</si>
  <si>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</si>
  <si>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</si>
  <si>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</si>
  <si>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</si>
  <si>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</si>
  <si>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</si>
  <si>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</si>
  <si>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</si>
  <si>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</si>
  <si>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</si>
  <si>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</si>
  <si>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</si>
  <si>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</si>
  <si>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</si>
  <si>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</si>
  <si>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</si>
  <si>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</si>
  <si>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</si>
  <si>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</si>
  <si>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</si>
  <si>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</si>
  <si>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</si>
  <si>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</si>
  <si>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</si>
  <si>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</si>
  <si>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</si>
  <si>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</si>
  <si>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</si>
  <si>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</si>
  <si>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</si>
  <si>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</si>
  <si>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</si>
  <si>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</si>
  <si>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</si>
  <si>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</si>
  <si>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</si>
  <si>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</si>
  <si>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</si>
  <si>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</si>
  <si>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</si>
  <si>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</si>
  <si>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</si>
  <si>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</si>
  <si>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</si>
  <si>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</si>
  <si>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</si>
  <si>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</si>
  <si>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</si>
  <si>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</si>
  <si>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</si>
  <si>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</si>
  <si>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</si>
  <si>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</si>
  <si>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</si>
  <si>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</si>
  <si>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</si>
  <si>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</si>
  <si>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</si>
  <si>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</si>
  <si>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</si>
  <si>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</si>
  <si>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</si>
  <si>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</si>
  <si>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</si>
  <si>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</si>
  <si>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</si>
  <si>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</si>
  <si>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</si>
  <si>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</si>
  <si>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</si>
  <si>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</si>
  <si>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</si>
  <si>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</si>
  <si>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</si>
  <si>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</si>
  <si>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</si>
  <si>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</si>
  <si>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</si>
  <si>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</si>
  <si>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</si>
  <si>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</si>
  <si>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</si>
  <si>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</si>
  <si>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</si>
  <si>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</si>
  <si>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</si>
  <si>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</si>
  <si>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</si>
  <si>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</si>
  <si>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</si>
  <si>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</si>
  <si>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</si>
  <si>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</si>
  <si>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</si>
  <si>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</si>
  <si>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</si>
  <si>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</si>
  <si>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</si>
  <si>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</si>
  <si>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</si>
  <si>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</si>
  <si>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</si>
  <si>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</si>
  <si>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</si>
  <si>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</si>
  <si>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</si>
  <si>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</si>
  <si>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</si>
  <si>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</si>
  <si>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</si>
  <si>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</si>
  <si>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</si>
  <si>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</si>
  <si>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</si>
  <si>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</si>
  <si>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</si>
  <si>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</si>
  <si>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</si>
  <si>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</si>
  <si>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</si>
  <si>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</si>
  <si>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</si>
  <si>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</si>
  <si>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</si>
  <si>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</si>
  <si>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</si>
  <si>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</si>
  <si>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</si>
  <si>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</si>
  <si>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</si>
  <si>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</si>
  <si>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</si>
  <si>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</si>
  <si>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</si>
  <si>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</si>
  <si>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</si>
  <si>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</si>
  <si>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</si>
  <si>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</si>
  <si>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</si>
  <si>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</si>
  <si>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</si>
  <si>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</si>
  <si>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</si>
  <si>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</si>
  <si>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</si>
  <si>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</si>
  <si>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</si>
  <si>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</si>
  <si>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</si>
  <si>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</si>
  <si>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</si>
  <si>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</si>
  <si>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</si>
  <si>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</si>
  <si>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</si>
  <si>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</si>
  <si>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</si>
  <si>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</si>
  <si>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</si>
  <si>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</si>
  <si>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</si>
  <si>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</si>
  <si>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</si>
  <si>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</si>
  <si>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</si>
  <si>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</si>
  <si>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</si>
  <si>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</si>
  <si>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</si>
  <si>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</si>
  <si>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</si>
  <si>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</si>
  <si>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</si>
  <si>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</si>
  <si>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</si>
  <si>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</si>
  <si>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</si>
  <si>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</si>
  <si>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</si>
  <si>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</si>
  <si>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</si>
  <si>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</si>
  <si>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</si>
  <si>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</si>
  <si>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</si>
  <si>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</si>
  <si>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</si>
  <si>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</si>
  <si>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</si>
  <si>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</si>
  <si>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</si>
  <si>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</si>
  <si>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</si>
  <si>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</si>
  <si>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</si>
  <si>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</si>
  <si>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</si>
  <si>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</si>
  <si>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</si>
  <si>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</si>
  <si>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</si>
  <si>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</si>
  <si>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</si>
  <si>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</si>
  <si>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</si>
  <si>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</si>
  <si>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</si>
  <si>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</si>
  <si>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</si>
  <si>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</si>
  <si>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</si>
  <si>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</si>
  <si>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</si>
  <si>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</si>
  <si>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</si>
  <si>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</si>
  <si>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</si>
  <si>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</si>
  <si>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</si>
  <si>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</si>
  <si>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</si>
  <si>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</si>
  <si>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</si>
  <si>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</si>
  <si>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</si>
  <si>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</si>
  <si>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</si>
  <si>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</si>
  <si>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</si>
  <si>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</si>
  <si>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</si>
  <si>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</si>
  <si>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</si>
  <si>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</si>
  <si>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</si>
  <si>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</si>
  <si>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</si>
  <si>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</si>
  <si>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</si>
  <si>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</si>
  <si>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</si>
  <si>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</si>
  <si>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</si>
  <si>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</si>
  <si>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</si>
  <si>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</si>
  <si>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</si>
  <si>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</si>
  <si>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</si>
  <si>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</si>
  <si>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</si>
  <si>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</si>
  <si>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</si>
  <si>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</si>
  <si>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</si>
  <si>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</si>
  <si>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</si>
  <si>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</si>
  <si>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</si>
  <si>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</si>
  <si>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</si>
  <si>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</si>
  <si>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</si>
  <si>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</si>
  <si>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</si>
  <si>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</si>
  <si>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</si>
  <si>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</si>
  <si>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</si>
  <si>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</si>
  <si>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</si>
  <si>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</si>
  <si>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</si>
  <si>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</si>
  <si>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</si>
  <si>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</si>
  <si>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</si>
  <si>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</si>
  <si>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</si>
  <si>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</si>
  <si>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</si>
  <si>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</si>
  <si>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</si>
  <si>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</si>
  <si>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</si>
  <si>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</si>
  <si>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</si>
  <si>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</si>
  <si>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</si>
  <si>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</si>
  <si>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</si>
  <si>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</si>
  <si>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</si>
  <si>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</si>
  <si>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</si>
  <si>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</si>
  <si>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</si>
  <si>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</si>
  <si>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</si>
  <si>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</si>
  <si>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</si>
  <si>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</si>
  <si>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</si>
  <si>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</si>
  <si>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</si>
  <si>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</si>
  <si>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</si>
  <si>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</si>
  <si>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</si>
  <si>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</si>
  <si>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</si>
  <si>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</si>
  <si>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</si>
  <si>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</si>
  <si>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</si>
  <si>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</si>
  <si>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</si>
  <si>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</si>
  <si>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</si>
  <si>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</si>
  <si>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</si>
  <si>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</si>
  <si>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</si>
  <si>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</si>
  <si>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</si>
  <si>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</si>
  <si>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</si>
  <si>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</si>
  <si>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</si>
  <si>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</si>
  <si>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</si>
  <si>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</si>
  <si>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</si>
  <si>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</si>
  <si>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</si>
  <si>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</si>
  <si>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</si>
  <si>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</si>
  <si>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</si>
  <si>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</si>
  <si>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</si>
  <si>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</si>
  <si>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</si>
  <si>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</si>
  <si>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</si>
  <si>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</si>
  <si>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</si>
  <si>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</si>
  <si>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</si>
  <si>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</si>
  <si>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</si>
  <si>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</si>
  <si>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</si>
  <si>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</si>
  <si>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</si>
  <si>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</si>
  <si>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</si>
  <si>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</si>
  <si>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</si>
  <si>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</si>
  <si>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</si>
  <si>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</si>
  <si>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</si>
  <si>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</si>
  <si>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</si>
  <si>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</si>
  <si>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</si>
  <si>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</si>
  <si>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</si>
  <si>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</si>
  <si>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</si>
  <si>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</si>
  <si>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</si>
  <si>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</si>
  <si>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</si>
  <si>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</si>
  <si>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</si>
  <si>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</si>
  <si>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</si>
  <si>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</si>
  <si>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</si>
  <si>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</si>
  <si>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</si>
  <si>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</si>
  <si>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</si>
  <si>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</si>
  <si>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</si>
  <si>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</si>
  <si>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</si>
  <si>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</si>
  <si>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</si>
  <si>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</si>
  <si>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</si>
  <si>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</si>
  <si>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</si>
  <si>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</si>
  <si>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</si>
  <si>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</si>
  <si>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</si>
  <si>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</si>
  <si>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</si>
  <si>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</si>
  <si>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</si>
  <si>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</si>
  <si>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</si>
  <si>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</si>
  <si>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</si>
  <si>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</si>
  <si>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</si>
  <si>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</si>
  <si>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</si>
  <si>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</si>
  <si>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</si>
  <si>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</si>
  <si>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</si>
  <si>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</si>
  <si>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</si>
  <si>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</si>
  <si>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</si>
  <si>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</si>
  <si>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</si>
  <si>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</si>
  <si>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</si>
  <si>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</si>
  <si>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</si>
  <si>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</si>
  <si>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</si>
  <si>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</si>
  <si>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</si>
  <si>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</si>
  <si>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</si>
  <si>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</si>
  <si>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</si>
  <si>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</si>
  <si>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</si>
  <si>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</si>
  <si>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</si>
  <si>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</si>
  <si>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</si>
  <si>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</si>
  <si>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</si>
  <si>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</si>
  <si>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</si>
  <si>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</si>
  <si>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</si>
  <si>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</si>
  <si>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</si>
  <si>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</si>
  <si>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</si>
  <si>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</si>
  <si>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</si>
  <si>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</si>
  <si>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</si>
  <si>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</si>
  <si>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</si>
  <si>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</si>
  <si>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</si>
  <si>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</si>
  <si>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</si>
  <si>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</si>
  <si>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</si>
  <si>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</si>
  <si>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</si>
  <si>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</si>
  <si>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</si>
  <si>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</si>
  <si>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</si>
  <si>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</si>
  <si>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</si>
  <si>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</si>
  <si>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</si>
  <si>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</si>
  <si>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</si>
  <si>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</si>
  <si>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</si>
  <si>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</si>
  <si>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</si>
  <si>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</si>
  <si>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</si>
  <si>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</si>
  <si>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</si>
  <si>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</si>
  <si>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</si>
  <si>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</si>
  <si>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</si>
  <si>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</si>
  <si>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</si>
  <si>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</si>
  <si>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</si>
  <si>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</si>
  <si>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</si>
  <si>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</si>
  <si>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</si>
  <si>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</si>
  <si>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</si>
  <si>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</si>
  <si>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</si>
  <si>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</si>
  <si>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</si>
  <si>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</si>
  <si>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</si>
  <si>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</si>
  <si>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</si>
  <si>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</si>
  <si>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</si>
  <si>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</si>
  <si>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</si>
  <si>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</si>
  <si>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</si>
  <si>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</si>
  <si>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</si>
  <si>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</si>
  <si>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</si>
  <si>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</si>
  <si>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</si>
  <si>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</si>
  <si>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</si>
  <si>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</si>
  <si>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</si>
  <si>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</si>
  <si>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</si>
  <si>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</si>
  <si>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</si>
  <si>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</si>
  <si>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</si>
  <si>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</si>
  <si>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</si>
  <si>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</si>
  <si>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</si>
  <si>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</si>
  <si>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</si>
  <si>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</si>
  <si>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</si>
  <si>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</si>
  <si>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</si>
  <si>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</si>
  <si>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</si>
  <si>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</si>
  <si>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</si>
  <si>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</si>
  <si>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</si>
  <si>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</si>
  <si>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</si>
  <si>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</si>
  <si>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</si>
  <si>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</si>
  <si>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</si>
  <si>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</si>
  <si>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</si>
  <si>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</si>
  <si>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</si>
  <si>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</si>
  <si>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</si>
  <si>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</si>
  <si>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</si>
  <si>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</si>
  <si>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</si>
  <si>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</si>
  <si>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</si>
  <si>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</si>
  <si>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</si>
  <si>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</si>
  <si>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</si>
  <si>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</si>
  <si>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</si>
  <si>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</si>
  <si>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</si>
  <si>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</si>
  <si>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</si>
  <si>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</si>
  <si>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</si>
  <si>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</si>
  <si>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</si>
  <si>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</si>
  <si>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</si>
  <si>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</si>
  <si>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</si>
  <si>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</si>
  <si>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</si>
  <si>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</si>
  <si>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</si>
  <si>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</si>
  <si>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</si>
  <si>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</si>
  <si>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</si>
  <si>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</si>
  <si>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</si>
  <si>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</si>
  <si>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</si>
  <si>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</si>
  <si>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</si>
  <si>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</si>
  <si>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</si>
  <si>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</si>
  <si>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</si>
  <si>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</si>
  <si>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</si>
  <si>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</si>
  <si>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</si>
  <si>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</si>
  <si>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</si>
  <si>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</si>
  <si>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</si>
  <si>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</si>
  <si>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</si>
  <si>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</si>
  <si>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</si>
  <si>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</si>
  <si>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</si>
  <si>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</si>
  <si>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</si>
  <si>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</si>
  <si>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</si>
  <si>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</si>
  <si>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</si>
  <si>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</si>
  <si>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</si>
  <si>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</si>
  <si>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</si>
  <si>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</si>
  <si>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</si>
  <si>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</si>
  <si>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</si>
  <si>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</si>
  <si>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</si>
  <si>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</si>
  <si>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</si>
  <si>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</si>
  <si>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</si>
  <si>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</si>
  <si>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</si>
  <si>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</si>
  <si>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</si>
  <si>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</si>
  <si>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</si>
  <si>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</si>
  <si>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</si>
  <si>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</si>
  <si>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</si>
  <si>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</si>
  <si>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</si>
  <si>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</si>
  <si>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</si>
  <si>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</si>
  <si>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</si>
  <si>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</si>
  <si>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</si>
  <si>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</si>
  <si>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</si>
  <si>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</si>
  <si>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</si>
  <si>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</si>
  <si>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</si>
  <si>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</si>
  <si>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</si>
  <si>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</si>
  <si>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</si>
  <si>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</si>
  <si>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</si>
  <si>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</si>
  <si>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</si>
  <si>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</si>
  <si>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</si>
  <si>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</si>
  <si>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</si>
  <si>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</si>
  <si>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</si>
  <si>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</si>
  <si>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</si>
  <si>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</si>
  <si>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</si>
  <si>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</si>
  <si>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</si>
  <si>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</si>
  <si>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</si>
  <si>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</si>
  <si>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</si>
  <si>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</si>
  <si>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</si>
  <si>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</si>
  <si>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</si>
  <si>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</si>
  <si>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</si>
  <si>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</si>
  <si>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</si>
  <si>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</si>
  <si>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</si>
  <si>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</si>
  <si>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</si>
  <si>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</si>
  <si>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</si>
  <si>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</si>
  <si>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</si>
  <si>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</si>
  <si>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</si>
  <si>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</si>
  <si>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</si>
  <si>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</si>
  <si>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</si>
  <si>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</si>
  <si>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</si>
  <si>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</si>
  <si>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</si>
  <si>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</si>
  <si>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</si>
  <si>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</si>
  <si>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</si>
  <si>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</si>
  <si>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</si>
  <si>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</si>
  <si>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</si>
  <si>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</si>
  <si>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</si>
  <si>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</si>
  <si>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</si>
  <si>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</si>
  <si>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</si>
  <si>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</si>
  <si>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</si>
  <si>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</si>
  <si>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</si>
  <si>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</si>
  <si>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</si>
  <si>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</si>
  <si>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</si>
  <si>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</si>
  <si>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</si>
  <si>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</si>
  <si>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</si>
  <si>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</si>
  <si>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</si>
  <si>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</si>
  <si>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</si>
  <si>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</si>
  <si>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</si>
  <si>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</si>
  <si>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</si>
  <si>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</si>
  <si>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</si>
  <si>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</si>
  <si>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</si>
  <si>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</si>
  <si>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</si>
  <si>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</si>
  <si>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</si>
  <si>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</si>
  <si>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</si>
  <si>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</si>
  <si>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</si>
  <si>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</si>
  <si>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</si>
  <si>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</si>
  <si>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</si>
  <si>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</si>
  <si>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</si>
  <si>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</si>
  <si>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</si>
  <si>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</si>
  <si>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</si>
  <si>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</si>
  <si>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</si>
  <si>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</si>
  <si>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</si>
  <si>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</si>
  <si>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</si>
  <si>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</si>
  <si>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</si>
  <si>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</si>
  <si>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</si>
  <si>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</si>
  <si>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</si>
  <si>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</si>
  <si>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</si>
  <si>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</si>
  <si>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</si>
  <si>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</si>
  <si>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</si>
  <si>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</si>
  <si>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</si>
  <si>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</si>
  <si>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</si>
  <si>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</si>
  <si>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</si>
  <si>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</si>
  <si>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</si>
  <si>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</si>
  <si>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</si>
  <si>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</si>
  <si>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</si>
  <si>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</si>
  <si>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</si>
  <si>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</si>
  <si>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</si>
  <si>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</si>
  <si>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</si>
  <si>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</si>
  <si>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</si>
  <si>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</si>
  <si>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</si>
  <si>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</si>
  <si>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</si>
  <si>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</si>
  <si>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</si>
  <si>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</si>
  <si>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</si>
  <si>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</si>
  <si>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</si>
  <si>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</si>
  <si>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</si>
  <si>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</si>
  <si>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</si>
  <si>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</si>
  <si>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</si>
  <si>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</si>
  <si>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</si>
  <si>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</si>
  <si>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</si>
  <si>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</si>
  <si>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</si>
  <si>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</si>
  <si>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</si>
  <si>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</si>
  <si>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</si>
  <si>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</si>
  <si>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</si>
  <si>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</si>
  <si>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</si>
  <si>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</si>
  <si>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</si>
  <si>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</si>
  <si>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</si>
  <si>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</si>
  <si>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</si>
  <si>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</si>
  <si>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</si>
  <si>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</si>
  <si>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</si>
  <si>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</si>
  <si>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</si>
  <si>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</si>
  <si>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</si>
  <si>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</si>
  <si>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</si>
  <si>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</si>
  <si>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</si>
  <si>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</si>
  <si>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</si>
  <si>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</si>
  <si>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</si>
  <si>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</si>
  <si>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</si>
  <si>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</si>
  <si>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</si>
  <si>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</si>
  <si>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</si>
  <si>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</si>
  <si>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</si>
  <si>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</si>
  <si>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</si>
  <si>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</si>
  <si>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</si>
  <si>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</si>
  <si>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</si>
  <si>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</si>
  <si>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</si>
  <si>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</si>
  <si>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</si>
  <si>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</si>
  <si>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</si>
  <si>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</si>
  <si>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</si>
  <si>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</si>
  <si>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</si>
  <si>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</si>
  <si>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</si>
  <si>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</si>
  <si>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</si>
  <si>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</si>
  <si>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</si>
  <si>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</si>
  <si>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</si>
  <si>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</si>
  <si>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</si>
  <si>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</si>
  <si>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</si>
  <si>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</si>
  <si>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</si>
  <si>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</si>
  <si>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</si>
  <si>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</si>
  <si>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</si>
  <si>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</si>
  <si>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</si>
  <si>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</si>
  <si>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</si>
  <si>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</si>
  <si>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</si>
  <si>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</si>
  <si>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</si>
  <si>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</si>
  <si>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</si>
  <si>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</si>
  <si>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</si>
  <si>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</si>
  <si>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</si>
  <si>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</si>
  <si>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</si>
  <si>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</si>
  <si>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</si>
  <si>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</si>
  <si>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</si>
  <si>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</si>
  <si>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</si>
  <si>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</si>
  <si>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</si>
  <si>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</si>
  <si>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</si>
  <si>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</si>
  <si>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</si>
  <si>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</si>
  <si>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</si>
  <si>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</si>
  <si>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</si>
  <si>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</si>
  <si>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</si>
  <si>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</si>
  <si>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</si>
  <si>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</si>
  <si>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</si>
  <si>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</si>
  <si>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</si>
  <si>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</si>
  <si>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</si>
  <si>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</si>
  <si>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</si>
  <si>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</si>
  <si>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</si>
  <si>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</si>
  <si>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</si>
  <si>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</si>
  <si>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</si>
  <si>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</si>
  <si>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</si>
  <si>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</si>
  <si>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</si>
  <si>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</si>
  <si>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</si>
  <si>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</si>
  <si>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</si>
  <si>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</si>
  <si>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</si>
  <si>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</si>
  <si>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</si>
  <si>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</si>
  <si>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</si>
  <si>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</si>
  <si>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</si>
  <si>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</si>
  <si>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</si>
  <si>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</si>
  <si>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</si>
  <si>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</si>
  <si>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</si>
  <si>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</si>
  <si>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</si>
  <si>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</si>
  <si>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</si>
  <si>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</si>
  <si>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</si>
  <si>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</si>
  <si>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</si>
  <si>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</si>
  <si>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</si>
  <si>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</si>
  <si>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</si>
  <si>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</si>
  <si>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</si>
  <si>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</si>
  <si>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</si>
  <si>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</si>
  <si>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</si>
  <si>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</si>
  <si>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</si>
  <si>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</si>
  <si>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</si>
  <si>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</si>
  <si>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</si>
  <si>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</si>
  <si>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</si>
  <si>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</si>
  <si>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</si>
  <si>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</si>
  <si>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</si>
  <si>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</si>
  <si>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</si>
  <si>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</si>
  <si>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</si>
  <si>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</si>
  <si>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</si>
  <si>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</si>
  <si>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</si>
  <si>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</si>
  <si>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</si>
  <si>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</si>
  <si>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</si>
  <si>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</si>
  <si>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</si>
  <si>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</si>
  <si>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</si>
  <si>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</si>
  <si>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</si>
  <si>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</si>
  <si>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</si>
  <si>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</si>
  <si>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</si>
  <si>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</si>
  <si>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</si>
  <si>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</si>
  <si>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</si>
  <si>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</si>
  <si>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</si>
  <si>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</si>
  <si>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</si>
  <si>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</si>
  <si>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</si>
  <si>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</si>
  <si>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</si>
  <si>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</si>
  <si>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</si>
  <si>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</si>
  <si>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</si>
  <si>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</si>
  <si>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</si>
  <si>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</si>
  <si>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</si>
  <si>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</si>
  <si>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</si>
  <si>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</si>
  <si>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</si>
  <si>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</si>
  <si>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</si>
  <si>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</si>
  <si>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</si>
  <si>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</si>
  <si>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</si>
  <si>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</si>
  <si>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</si>
  <si>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</si>
  <si>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</si>
  <si>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</si>
  <si>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</si>
  <si>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</si>
  <si>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</si>
  <si>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</si>
  <si>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</si>
  <si>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</si>
  <si>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</si>
  <si>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</si>
  <si>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</si>
  <si>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</si>
  <si>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</si>
  <si>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</si>
  <si>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</si>
  <si>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</si>
  <si>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</si>
  <si>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</si>
  <si>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</si>
  <si>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</si>
  <si>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</si>
  <si>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</si>
  <si>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</si>
  <si>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</si>
  <si>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</si>
  <si>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</si>
  <si>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</si>
  <si>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</si>
  <si>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</si>
  <si>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</si>
  <si>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</si>
  <si>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</si>
  <si>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</si>
  <si>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</si>
  <si>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</si>
  <si>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</si>
  <si>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</si>
  <si>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</si>
  <si>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</si>
  <si>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</si>
  <si>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</si>
  <si>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</si>
  <si>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</si>
  <si>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</si>
  <si>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</si>
  <si>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</si>
  <si>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</si>
  <si>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</si>
  <si>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</si>
  <si>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</si>
  <si>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</si>
  <si>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</si>
  <si>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</si>
  <si>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</si>
  <si>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</si>
  <si>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</si>
  <si>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</si>
  <si>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</si>
  <si>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</si>
  <si>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</si>
  <si>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</si>
  <si>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</si>
  <si>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</si>
  <si>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</si>
  <si>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</si>
  <si>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</si>
  <si>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</si>
  <si>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</si>
  <si>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</si>
  <si>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</si>
  <si>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</si>
  <si>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</si>
  <si>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</si>
  <si>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</si>
  <si>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</si>
  <si>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</si>
  <si>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</si>
  <si>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</si>
  <si>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</si>
  <si>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</si>
  <si>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</si>
  <si>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</si>
  <si>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</si>
  <si>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</si>
  <si>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</si>
  <si>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</si>
  <si>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</si>
  <si>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</si>
  <si>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</si>
  <si>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</si>
  <si>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</si>
  <si>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</si>
  <si>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</si>
  <si>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</si>
  <si>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</si>
  <si>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</si>
  <si>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</si>
  <si>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</si>
  <si>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</si>
  <si>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</si>
  <si>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</si>
  <si>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</si>
  <si>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</si>
  <si>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</si>
  <si>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</si>
  <si>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</si>
  <si>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</si>
  <si>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</si>
  <si>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</si>
  <si>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</si>
  <si>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</si>
  <si>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</si>
  <si>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</si>
  <si>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</si>
  <si>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</si>
  <si>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</si>
  <si>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</si>
  <si>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</si>
  <si>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</si>
  <si>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</si>
  <si>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</si>
  <si>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</si>
  <si>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</si>
  <si>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</si>
  <si>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</si>
  <si>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</si>
  <si>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</si>
  <si>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</si>
  <si>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</si>
  <si>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</si>
  <si>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</si>
  <si>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</si>
  <si>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</si>
  <si>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</si>
  <si>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</si>
  <si>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</si>
  <si>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</si>
  <si>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</si>
  <si>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</si>
  <si>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</si>
  <si>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</si>
  <si>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</si>
  <si>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</si>
  <si>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</si>
  <si>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</si>
  <si>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</si>
  <si>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</si>
  <si>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</si>
  <si>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</si>
  <si>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</si>
  <si>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</si>
  <si>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</si>
  <si>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</si>
  <si>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</si>
  <si>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</si>
  <si>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</si>
  <si>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</si>
  <si>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</si>
  <si>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</si>
  <si>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</si>
  <si>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</si>
  <si>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</si>
  <si>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</si>
  <si>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</si>
  <si>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</si>
  <si>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</si>
  <si>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</si>
  <si>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</si>
  <si>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</si>
  <si>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</si>
  <si>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</si>
  <si>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</si>
  <si>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</si>
  <si>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</si>
  <si>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</si>
  <si>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</si>
  <si>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</si>
  <si>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</si>
  <si>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</si>
  <si>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</si>
  <si>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</si>
  <si>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</si>
  <si>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</si>
  <si>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</si>
  <si>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</si>
  <si>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</si>
  <si>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</si>
  <si>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</si>
  <si>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</si>
  <si>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</si>
  <si>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</si>
  <si>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</si>
  <si>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</si>
  <si>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</si>
  <si>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</si>
  <si>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</si>
  <si>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</si>
  <si>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</si>
  <si>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</si>
  <si>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</si>
  <si>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</si>
  <si>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</si>
  <si>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</si>
  <si>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</si>
  <si>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</si>
  <si>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</si>
  <si>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</si>
  <si>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</si>
  <si>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</si>
  <si>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</si>
  <si>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</si>
  <si>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</si>
  <si>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</si>
  <si>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</si>
  <si>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</si>
  <si>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</si>
  <si>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</si>
  <si>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</si>
  <si>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</si>
  <si>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</si>
  <si>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</si>
  <si>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</si>
  <si>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</si>
  <si>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</si>
  <si>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</si>
  <si>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</si>
  <si>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</si>
  <si>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</si>
  <si>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</si>
  <si>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</si>
  <si>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</si>
  <si>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</si>
  <si>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</si>
  <si>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</si>
  <si>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</si>
  <si>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</si>
  <si>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</si>
  <si>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</si>
  <si>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</si>
  <si>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</si>
  <si>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</si>
  <si>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</si>
  <si>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</si>
  <si>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</si>
  <si>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</si>
  <si>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</si>
  <si>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</si>
  <si>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</si>
  <si>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</si>
  <si>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</si>
  <si>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</si>
  <si>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</si>
  <si>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</si>
  <si>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</si>
  <si>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</si>
  <si>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</si>
  <si>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</si>
  <si>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</si>
  <si>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</si>
  <si>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</si>
  <si>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</si>
  <si>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</si>
  <si>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</si>
  <si>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</si>
  <si>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</si>
  <si>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</si>
  <si>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</si>
  <si>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</si>
  <si>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</si>
  <si>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</si>
  <si>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</si>
  <si>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</si>
  <si>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</si>
  <si>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</si>
  <si>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</si>
  <si>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</si>
  <si>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</si>
  <si>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</si>
  <si>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</si>
  <si>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</si>
  <si>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</si>
  <si>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</si>
  <si>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</si>
  <si>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</si>
  <si>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</si>
  <si>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</si>
  <si>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</si>
  <si>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</si>
  <si>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</si>
  <si>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</si>
  <si>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</si>
  <si>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</si>
  <si>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</si>
  <si>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</si>
  <si>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</si>
  <si>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</si>
  <si>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</si>
  <si>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</si>
  <si>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</si>
  <si>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</si>
  <si>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</si>
  <si>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</si>
  <si>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</si>
  <si>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</si>
  <si>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</si>
  <si>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</si>
  <si>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</si>
  <si>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</si>
  <si>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</si>
  <si>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</si>
  <si>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</si>
  <si>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</si>
  <si>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</si>
  <si>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</si>
  <si>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</si>
  <si>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</si>
  <si>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</si>
  <si>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</si>
  <si>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</si>
  <si>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</si>
  <si>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</si>
  <si>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</si>
  <si>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</si>
  <si>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</si>
  <si>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</si>
  <si>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</si>
  <si>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</si>
  <si>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</si>
  <si>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</si>
  <si>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</si>
  <si>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</si>
  <si>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</si>
  <si>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</si>
  <si>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</si>
  <si>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</si>
  <si>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</si>
  <si>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</si>
  <si>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</si>
  <si>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</si>
  <si>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</si>
  <si>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</si>
  <si>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</si>
  <si>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</si>
  <si>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</si>
  <si>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</si>
  <si>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</si>
  <si>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</si>
  <si>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</si>
  <si>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</si>
  <si>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</si>
  <si>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</si>
  <si>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</si>
  <si>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</si>
  <si>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</si>
  <si>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</si>
  <si>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</si>
  <si>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</si>
  <si>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</si>
  <si>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</si>
  <si>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</si>
  <si>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</si>
  <si>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</si>
  <si>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</si>
  <si>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</si>
  <si>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</si>
  <si>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</si>
  <si>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</si>
  <si>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</si>
  <si>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</si>
  <si>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</si>
  <si>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</si>
  <si>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</si>
  <si>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</si>
  <si>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</si>
  <si>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</si>
  <si>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</si>
  <si>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</si>
  <si>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</si>
  <si>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</si>
  <si>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</si>
  <si>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</si>
  <si>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</si>
  <si>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</si>
  <si>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</si>
  <si>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</si>
  <si>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</si>
  <si>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</si>
  <si>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</si>
  <si>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</si>
  <si>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</si>
  <si>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</si>
  <si>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</si>
  <si>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</si>
  <si>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</si>
  <si>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</si>
  <si>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</si>
  <si>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</si>
  <si>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</si>
  <si>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</si>
  <si>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</si>
  <si>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</si>
  <si>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</si>
  <si>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</si>
  <si>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</si>
  <si>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</si>
  <si>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</si>
  <si>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</si>
  <si>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</si>
  <si>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</si>
  <si>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</si>
  <si>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</si>
  <si>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</si>
  <si>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</si>
  <si>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</si>
  <si>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</si>
  <si>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</si>
  <si>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</si>
  <si>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</si>
  <si>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</si>
  <si>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</si>
  <si>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</si>
  <si>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</si>
  <si>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</si>
  <si>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</si>
  <si>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</si>
  <si>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</si>
  <si>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</si>
  <si>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</si>
  <si>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</si>
  <si>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</si>
  <si>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</si>
  <si>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</si>
  <si>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</si>
  <si>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</si>
  <si>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</si>
  <si>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</si>
  <si>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</si>
  <si>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</si>
  <si>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</si>
  <si>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</si>
  <si>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</si>
  <si>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</si>
  <si>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</si>
  <si>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</si>
  <si>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</si>
  <si>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</si>
  <si>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</si>
  <si>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</si>
  <si>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</si>
  <si>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</si>
  <si>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</si>
  <si>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</si>
  <si>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</si>
  <si>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</si>
  <si>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</si>
  <si>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</si>
  <si>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</si>
  <si>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</si>
  <si>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</si>
  <si>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</si>
  <si>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</si>
  <si>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</si>
  <si>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</si>
  <si>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</si>
  <si>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</si>
  <si>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</si>
  <si>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</si>
  <si>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</si>
  <si>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</si>
  <si>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</si>
  <si>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</si>
  <si>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</si>
  <si>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</si>
  <si>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</si>
  <si>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</si>
  <si>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</si>
  <si>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</si>
  <si>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</si>
  <si>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</si>
  <si>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</si>
  <si>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</si>
  <si>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</si>
  <si>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</si>
  <si>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</si>
  <si>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</si>
  <si>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</si>
  <si>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</si>
  <si>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</si>
  <si>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</si>
  <si>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</si>
  <si>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</si>
  <si>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</si>
  <si>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</si>
  <si>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</si>
  <si>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</si>
  <si>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</si>
  <si>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</si>
  <si>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</si>
  <si>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</si>
  <si>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</si>
  <si>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</si>
  <si>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</si>
  <si>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</si>
  <si>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</si>
  <si>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</si>
  <si>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</si>
  <si>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</si>
  <si>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</si>
  <si>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</si>
  <si>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</si>
  <si>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</si>
  <si>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</si>
  <si>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</si>
  <si>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</si>
  <si>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</si>
  <si>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</si>
  <si>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</si>
  <si>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</si>
  <si>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</si>
  <si>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</si>
  <si>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</si>
  <si>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</si>
  <si>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</si>
  <si>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</si>
  <si>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</si>
  <si>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</si>
  <si>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</si>
  <si>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</si>
  <si>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</si>
  <si>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</si>
  <si>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</si>
  <si>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</si>
  <si>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</si>
  <si>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</si>
  <si>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</si>
  <si>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</si>
  <si>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</si>
  <si>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</si>
  <si>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</si>
  <si>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</si>
  <si>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</si>
  <si>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</si>
  <si>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</si>
  <si>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</si>
  <si>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</si>
  <si>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</si>
  <si>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</si>
  <si>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</si>
  <si>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</si>
  <si>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</si>
  <si>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</si>
  <si>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</si>
  <si>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</si>
  <si>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</si>
  <si>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</si>
  <si>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</si>
  <si>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</si>
  <si>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</si>
  <si>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</si>
  <si>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</si>
  <si>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</si>
  <si>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</si>
  <si>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</si>
  <si>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</si>
  <si>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</si>
  <si>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</si>
  <si>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</si>
  <si>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</si>
  <si>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</si>
  <si>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</si>
  <si>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</si>
  <si>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</si>
  <si>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</si>
  <si>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</si>
  <si>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</si>
  <si>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</si>
  <si>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</si>
  <si>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</si>
  <si>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</si>
  <si>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</si>
  <si>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</si>
  <si>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</si>
  <si>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</si>
  <si>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</si>
  <si>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</si>
  <si>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</si>
  <si>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</si>
  <si>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</si>
  <si>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</si>
  <si>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</si>
  <si>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</si>
  <si>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</si>
  <si>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</si>
  <si>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</si>
  <si>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</si>
  <si>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</si>
  <si>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</si>
  <si>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</si>
  <si>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</si>
  <si>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</si>
  <si>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</si>
  <si>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</si>
  <si>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</si>
  <si>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</si>
  <si>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</si>
  <si>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</si>
  <si>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</si>
  <si>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</si>
  <si>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</si>
  <si>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</si>
  <si>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</si>
  <si>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</si>
  <si>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</si>
  <si>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</si>
  <si>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</si>
  <si>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</si>
  <si>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</si>
  <si>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</si>
  <si>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</si>
  <si>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</si>
  <si>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</si>
  <si>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</si>
  <si>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</si>
  <si>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</si>
  <si>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</si>
  <si>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</si>
  <si>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</si>
  <si>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</si>
  <si>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</si>
  <si>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</si>
  <si>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</si>
  <si>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</si>
  <si>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</si>
  <si>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</si>
  <si>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</si>
  <si>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</si>
  <si>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</si>
  <si>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</si>
  <si>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</si>
  <si>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</si>
  <si>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</si>
  <si>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</si>
  <si>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</si>
  <si>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</si>
  <si>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</si>
  <si>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</si>
  <si>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</si>
  <si>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</si>
  <si>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</si>
  <si>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</si>
  <si>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</si>
  <si>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</si>
  <si>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</si>
  <si>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</si>
  <si>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</si>
  <si>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</si>
  <si>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</si>
  <si>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</si>
  <si>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</si>
  <si>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</si>
  <si>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</si>
  <si>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</si>
  <si>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</si>
  <si>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</si>
  <si>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</si>
  <si>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</si>
  <si>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</si>
  <si>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</si>
  <si>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</si>
  <si>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</si>
  <si>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</si>
  <si>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</si>
  <si>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</si>
  <si>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</si>
  <si>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</si>
  <si>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</si>
  <si>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</si>
  <si>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</si>
  <si>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</si>
  <si>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</si>
  <si>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</si>
  <si>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</si>
  <si>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</si>
  <si>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</si>
  <si>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</si>
  <si>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</si>
  <si>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</si>
  <si>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</si>
  <si>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</si>
  <si>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</si>
  <si>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</si>
  <si>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</si>
  <si>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</si>
  <si>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</si>
  <si>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</si>
  <si>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</si>
  <si>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</si>
  <si>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</si>
  <si>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</si>
  <si>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</si>
  <si>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</si>
  <si>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</si>
  <si>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</si>
  <si>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</si>
  <si>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</si>
  <si>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</si>
  <si>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</si>
  <si>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</si>
  <si>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</si>
  <si>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</si>
  <si>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</si>
  <si>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</si>
  <si>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</si>
  <si>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</si>
  <si>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</si>
  <si>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</si>
  <si>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</si>
  <si>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</si>
  <si>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</si>
  <si>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</si>
  <si>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</si>
  <si>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</si>
  <si>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</si>
  <si>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</si>
  <si>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</si>
  <si>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</si>
  <si>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</si>
  <si>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</si>
  <si>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</si>
  <si>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</si>
  <si>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</si>
  <si>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</si>
  <si>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</si>
  <si>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</si>
  <si>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</si>
  <si>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</si>
  <si>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</si>
  <si>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</si>
  <si>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</si>
  <si>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</si>
  <si>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</si>
  <si>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</si>
  <si>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</si>
  <si>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</si>
  <si>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</si>
  <si>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</si>
  <si>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</si>
  <si>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</si>
  <si>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</si>
  <si>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</si>
  <si>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</si>
  <si>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</si>
  <si>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</si>
  <si>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</si>
  <si>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</si>
  <si>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</si>
  <si>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</si>
  <si>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</si>
  <si>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</si>
  <si>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</si>
  <si>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</si>
  <si>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</si>
  <si>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</si>
  <si>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</si>
  <si>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</si>
  <si>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</si>
  <si>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</si>
  <si>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</si>
  <si>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</si>
  <si>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</si>
  <si>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</si>
  <si>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</si>
  <si>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</si>
  <si>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</si>
  <si>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</si>
  <si>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</si>
  <si>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</si>
  <si>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</si>
  <si>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</si>
  <si>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</si>
  <si>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</si>
  <si>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</si>
  <si>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</si>
  <si>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</si>
  <si>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</si>
  <si>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</si>
  <si>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</si>
  <si>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</si>
  <si>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</si>
  <si>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</si>
  <si>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</si>
  <si>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</si>
  <si>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</si>
  <si>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</si>
  <si>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</si>
  <si>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</si>
  <si>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</si>
  <si>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</si>
  <si>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</si>
  <si>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</si>
  <si>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</si>
  <si>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</si>
  <si>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</si>
  <si>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</si>
  <si>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</si>
  <si>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</si>
  <si>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</si>
  <si>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</si>
  <si>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</si>
  <si>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</si>
  <si>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</si>
  <si>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</si>
  <si>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</si>
  <si>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</si>
  <si>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</si>
  <si>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</si>
  <si>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</si>
  <si>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</si>
  <si>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</si>
  <si>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</si>
  <si>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</si>
  <si>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</si>
  <si>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</si>
  <si>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</si>
  <si>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</si>
  <si>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</si>
  <si>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</si>
  <si>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</si>
  <si>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</si>
  <si>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</si>
  <si>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</si>
  <si>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</si>
  <si>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</si>
  <si>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</si>
  <si>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</si>
  <si>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</si>
  <si>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</si>
  <si>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</si>
  <si>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</si>
  <si>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</si>
  <si>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</si>
  <si>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</si>
  <si>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</si>
  <si>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</si>
  <si>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</si>
  <si>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</si>
  <si>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</si>
  <si>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</si>
  <si>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</si>
  <si>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</si>
  <si>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</si>
  <si>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</si>
  <si>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</si>
  <si>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</si>
  <si>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</si>
  <si>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</si>
  <si>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</si>
  <si>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</si>
  <si>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</si>
  <si>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</si>
  <si>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</si>
  <si>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</si>
  <si>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</si>
  <si>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</si>
  <si>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</si>
  <si>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</si>
  <si>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</si>
  <si>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</si>
  <si>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</si>
  <si>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</si>
  <si>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</si>
  <si>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</si>
  <si>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</si>
  <si>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</si>
  <si>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</si>
  <si>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</si>
  <si>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</si>
  <si>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</si>
  <si>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</si>
  <si>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</si>
  <si>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</si>
  <si>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</si>
  <si>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</si>
  <si>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</si>
  <si>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</si>
  <si>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</si>
  <si>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</si>
  <si>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</si>
  <si>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</si>
  <si>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</si>
  <si>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</si>
  <si>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</si>
  <si>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</si>
  <si>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</si>
  <si>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</si>
  <si>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</si>
  <si>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</si>
  <si>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</si>
  <si>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</si>
  <si>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</si>
  <si>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</si>
  <si>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</si>
  <si>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</si>
  <si>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</si>
  <si>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</si>
  <si>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</si>
  <si>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</si>
  <si>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</si>
  <si>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</si>
  <si>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</si>
  <si>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</si>
  <si>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</si>
  <si>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</si>
  <si>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</si>
  <si>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</si>
  <si>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</si>
  <si>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</si>
  <si>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</si>
  <si>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</si>
  <si>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</si>
  <si>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</si>
  <si>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</si>
  <si>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</si>
  <si>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</si>
  <si>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</si>
  <si>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</si>
  <si>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</si>
  <si>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</si>
  <si>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</si>
  <si>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</si>
  <si>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</si>
  <si>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</si>
  <si>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</si>
  <si>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</si>
  <si>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</si>
  <si>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</si>
  <si>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</si>
  <si>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</si>
  <si>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</si>
  <si>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</si>
  <si>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</si>
  <si>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</si>
  <si>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</si>
  <si>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</si>
  <si>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</si>
  <si>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</si>
  <si>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</si>
  <si>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</si>
  <si>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</si>
  <si>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</si>
  <si>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</si>
  <si>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</si>
  <si>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</si>
  <si>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</si>
  <si>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</si>
  <si>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</si>
  <si>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</si>
  <si>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</si>
  <si>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</si>
  <si>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</si>
  <si>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</si>
  <si>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</si>
  <si>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</si>
  <si>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</si>
  <si>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</si>
  <si>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</si>
  <si>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</si>
  <si>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</si>
  <si>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</si>
  <si>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</si>
  <si>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</si>
  <si>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</si>
  <si>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</si>
  <si>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</si>
  <si>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</si>
  <si>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</si>
  <si>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</si>
  <si>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</si>
  <si>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</si>
  <si>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</si>
  <si>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</si>
  <si>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</si>
  <si>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</si>
  <si>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</si>
  <si>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</si>
  <si>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</si>
  <si>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</si>
  <si>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</si>
  <si>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</si>
  <si>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</si>
  <si>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</si>
  <si>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</si>
  <si>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</si>
  <si>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</si>
  <si>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</si>
  <si>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</si>
  <si>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</si>
  <si>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</si>
  <si>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</si>
  <si>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</si>
  <si>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</si>
  <si>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</si>
  <si>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</si>
  <si>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</si>
  <si>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</si>
  <si>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</si>
  <si>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</si>
  <si>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</si>
  <si>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</si>
  <si>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</si>
  <si>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</si>
  <si>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</si>
  <si>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</si>
  <si>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</si>
  <si>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</si>
  <si>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</si>
  <si>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</si>
  <si>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</si>
  <si>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</si>
  <si>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</si>
  <si>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</si>
  <si>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</si>
  <si>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</si>
  <si>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</si>
  <si>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</si>
  <si>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</si>
  <si>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</si>
  <si>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</si>
  <si>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</si>
  <si>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</si>
  <si>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</si>
  <si>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</si>
  <si>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</si>
  <si>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</si>
  <si>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</si>
  <si>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</si>
  <si>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</si>
  <si>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</si>
  <si>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</si>
  <si>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</si>
  <si>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</si>
  <si>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</si>
  <si>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</si>
  <si>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</si>
  <si>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</si>
  <si>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</si>
  <si>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</si>
  <si>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</si>
  <si>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</si>
  <si>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</si>
  <si>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</si>
  <si>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</si>
  <si>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</si>
  <si>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</si>
  <si>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</si>
  <si>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</si>
  <si>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</si>
  <si>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</si>
  <si>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</si>
  <si>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</si>
  <si>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</si>
  <si>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</si>
  <si>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</si>
  <si>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</si>
  <si>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</si>
  <si>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</si>
  <si>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</si>
  <si>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</si>
  <si>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</si>
  <si>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</si>
  <si>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</si>
  <si>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</si>
  <si>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</si>
  <si>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</si>
  <si>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</si>
  <si>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</si>
  <si>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</si>
  <si>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</si>
  <si>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</si>
  <si>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</si>
  <si>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</si>
  <si>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</si>
  <si>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</si>
  <si>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</si>
  <si>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</si>
  <si>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</si>
  <si>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</si>
  <si>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</si>
  <si>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</si>
  <si>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</si>
  <si>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</si>
  <si>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</si>
  <si>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</si>
  <si>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</si>
  <si>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</si>
  <si>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</si>
  <si>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</si>
  <si>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</si>
  <si>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</si>
  <si>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</si>
  <si>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</si>
  <si>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</si>
  <si>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</si>
  <si>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</si>
  <si>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</si>
  <si>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</si>
  <si>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</si>
  <si>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</si>
  <si>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</si>
  <si>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</si>
  <si>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</si>
  <si>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</si>
  <si>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</si>
  <si>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</si>
  <si>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</si>
  <si>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</si>
  <si>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</si>
  <si>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</si>
  <si>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</si>
  <si>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</si>
  <si>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</si>
  <si>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</si>
  <si>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</si>
  <si>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</si>
  <si>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</si>
  <si>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</si>
  <si>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</si>
  <si>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</si>
  <si>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</si>
  <si>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</si>
  <si>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</si>
  <si>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</si>
  <si>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</si>
  <si>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</si>
  <si>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</si>
  <si>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</si>
  <si>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</si>
  <si>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</si>
  <si>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</si>
  <si>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</si>
  <si>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</si>
  <si>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</si>
  <si>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</si>
  <si>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</si>
  <si>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</si>
  <si>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</si>
  <si>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</si>
  <si>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</si>
  <si>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</si>
  <si>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</si>
  <si>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</si>
  <si>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</si>
  <si>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</si>
  <si>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</si>
  <si>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</si>
  <si>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</si>
  <si>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</si>
  <si>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</si>
  <si>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</si>
  <si>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</si>
  <si>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</si>
  <si>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</si>
  <si>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</si>
  <si>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</si>
  <si>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</si>
  <si>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</si>
  <si>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</si>
  <si>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</si>
  <si>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</si>
  <si>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</si>
  <si>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</si>
  <si>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</si>
  <si>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</si>
  <si>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</si>
  <si>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</si>
  <si>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</si>
  <si>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</si>
  <si>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</si>
  <si>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</si>
  <si>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</si>
  <si>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</si>
  <si>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</si>
  <si>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</si>
  <si>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</si>
  <si>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</si>
  <si>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</si>
  <si>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</si>
  <si>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</si>
  <si>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</si>
  <si>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</si>
  <si>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</si>
  <si>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</si>
  <si>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</si>
  <si>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</si>
  <si>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</si>
  <si>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</si>
  <si>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</si>
  <si>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</si>
  <si>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</si>
  <si>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</si>
  <si>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</si>
  <si>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</si>
  <si>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</si>
  <si>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</si>
  <si>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</si>
  <si>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</si>
  <si>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</si>
  <si>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</si>
  <si>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</si>
  <si>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</si>
  <si>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</si>
  <si>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</si>
  <si>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</si>
  <si>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</si>
  <si>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</si>
  <si>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</si>
  <si>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</si>
  <si>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</si>
  <si>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</si>
  <si>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</si>
  <si>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</si>
  <si>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</si>
  <si>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</si>
  <si>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</si>
  <si>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</si>
  <si>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</si>
  <si>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</si>
  <si>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</si>
  <si>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</si>
  <si>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</si>
  <si>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</si>
  <si>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</si>
  <si>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</si>
  <si>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</si>
  <si>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</si>
  <si>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</si>
  <si>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</si>
  <si>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</si>
  <si>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</si>
  <si>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</si>
  <si>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</si>
  <si>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</si>
  <si>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</si>
  <si>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</si>
  <si>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</si>
  <si>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</si>
  <si>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</si>
  <si>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</si>
  <si>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</si>
  <si>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</si>
  <si>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</si>
  <si>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</si>
  <si>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</si>
  <si>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</si>
  <si>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</si>
  <si>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</si>
  <si>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</si>
  <si>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</si>
  <si>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</si>
  <si>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</si>
  <si>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</si>
  <si>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</si>
  <si>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</si>
  <si>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</si>
  <si>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</si>
  <si>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</si>
  <si>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</si>
  <si>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</si>
  <si>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</si>
  <si>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</si>
  <si>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</si>
  <si>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</si>
  <si>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</si>
  <si>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</si>
  <si>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</si>
  <si>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</si>
  <si>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</si>
  <si>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</si>
  <si>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</si>
  <si>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</si>
  <si>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</si>
  <si>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</si>
  <si>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</si>
  <si>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</si>
  <si>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</si>
  <si>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</si>
  <si>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</si>
  <si>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</si>
  <si>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</si>
  <si>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</si>
  <si>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</si>
  <si>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</si>
  <si>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</si>
  <si>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</si>
  <si>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</si>
  <si>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</si>
  <si>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</si>
  <si>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</si>
  <si>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</si>
  <si>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</si>
  <si>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</si>
  <si>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</si>
  <si>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</si>
  <si>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</si>
  <si>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</si>
  <si>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</si>
  <si>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</si>
  <si>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</si>
  <si>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</si>
  <si>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</si>
  <si>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</si>
  <si>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</si>
  <si>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</si>
  <si>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</si>
  <si>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</si>
  <si>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</si>
  <si>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</si>
  <si>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</si>
  <si>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</si>
  <si>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</si>
  <si>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</si>
  <si>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</si>
  <si>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</si>
  <si>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</si>
  <si>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</si>
  <si>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</si>
  <si>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</si>
  <si>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</si>
  <si>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</si>
  <si>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</si>
  <si>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</si>
  <si>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</si>
  <si>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</si>
  <si>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</si>
  <si>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</si>
  <si>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</si>
  <si>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</si>
  <si>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</si>
  <si>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</si>
  <si>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</si>
  <si>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</si>
  <si>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</si>
  <si>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</si>
  <si>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</si>
  <si>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</si>
  <si>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</si>
  <si>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</si>
  <si>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</si>
  <si>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</si>
  <si>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</si>
  <si>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</si>
  <si>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</si>
  <si>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</si>
  <si>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</si>
  <si>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</si>
  <si>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</si>
  <si>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</si>
  <si>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</si>
  <si>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</si>
  <si>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</si>
  <si>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</si>
  <si>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</si>
  <si>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</si>
  <si>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</si>
  <si>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</si>
  <si>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</si>
  <si>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</si>
  <si>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</si>
  <si>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</si>
  <si>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</si>
  <si>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</si>
  <si>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</si>
  <si>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</si>
  <si>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</si>
  <si>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</si>
  <si>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</si>
  <si>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</si>
  <si>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</si>
  <si>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</si>
  <si>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</si>
  <si>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</si>
  <si>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</si>
  <si>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</si>
  <si>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</si>
  <si>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</si>
  <si>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</si>
  <si>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</si>
  <si>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</si>
  <si>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</si>
  <si>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</si>
  <si>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</si>
  <si>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</si>
  <si>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</si>
  <si>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</si>
  <si>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</si>
  <si>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</si>
  <si>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</si>
  <si>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</si>
  <si>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</si>
  <si>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</si>
  <si>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</si>
  <si>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</si>
  <si>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</si>
  <si>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</si>
  <si>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</si>
  <si>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</si>
  <si>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</si>
  <si>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</si>
  <si>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</si>
  <si>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</si>
  <si>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</si>
  <si>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</si>
  <si>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</si>
  <si>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</si>
  <si>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</si>
  <si>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</si>
  <si>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</si>
  <si>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</si>
  <si>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</si>
  <si>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</si>
  <si>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</si>
  <si>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</si>
  <si>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</si>
  <si>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</si>
  <si>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</si>
  <si>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</si>
  <si>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</si>
  <si>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</si>
  <si>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</si>
  <si>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</si>
  <si>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</si>
  <si>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</si>
  <si>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</si>
  <si>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</si>
  <si>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</si>
  <si>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</si>
  <si>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</si>
  <si>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</si>
  <si>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</si>
  <si>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</si>
  <si>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</si>
  <si>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</si>
  <si>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</si>
  <si>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</si>
  <si>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</si>
  <si>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</si>
  <si>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</si>
  <si>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</si>
  <si>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</si>
  <si>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</si>
  <si>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</si>
  <si>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</si>
  <si>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</si>
  <si>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</si>
  <si>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</si>
  <si>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</si>
  <si>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</si>
  <si>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</si>
  <si>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</si>
  <si>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</si>
  <si>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</si>
  <si>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</si>
  <si>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</si>
  <si>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</si>
  <si>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</si>
  <si>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</si>
  <si>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</si>
  <si>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</si>
  <si>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</si>
  <si>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</si>
  <si>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</si>
  <si>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</si>
  <si>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</si>
  <si>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</si>
  <si>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</si>
  <si>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</si>
  <si>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</si>
  <si>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</si>
  <si>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</si>
  <si>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</si>
  <si>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</si>
  <si>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</si>
  <si>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</si>
  <si>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</si>
  <si>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</si>
  <si>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</si>
  <si>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</si>
  <si>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</si>
  <si>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</si>
  <si>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</si>
  <si>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</si>
  <si>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</si>
  <si>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</si>
  <si>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</si>
  <si>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</si>
  <si>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</si>
  <si>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</si>
  <si>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</si>
  <si>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</si>
  <si>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</si>
  <si>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</si>
  <si>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</si>
  <si>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</si>
  <si>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</si>
  <si>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</si>
  <si>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</si>
  <si>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</si>
  <si>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</si>
  <si>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</si>
  <si>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</si>
  <si>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</si>
  <si>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</si>
  <si>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</si>
  <si>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</si>
  <si>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</si>
  <si>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</si>
  <si>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</si>
  <si>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</si>
  <si>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</si>
  <si>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</si>
  <si>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</si>
  <si>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</si>
  <si>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</si>
  <si>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</si>
  <si>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</si>
  <si>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</si>
  <si>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</si>
  <si>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</si>
  <si>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</si>
  <si>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</si>
  <si>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</si>
  <si>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</si>
  <si>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</si>
  <si>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</si>
  <si>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</si>
  <si>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</si>
  <si>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</si>
  <si>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</si>
  <si>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</si>
  <si>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</si>
  <si>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</si>
  <si>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</si>
  <si>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</si>
  <si>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</si>
  <si>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</si>
  <si>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</si>
  <si>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</si>
  <si>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</si>
  <si>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</si>
  <si>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</si>
  <si>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</si>
  <si>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</si>
  <si>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</si>
  <si>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</si>
  <si>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</si>
  <si>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</si>
  <si>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</si>
  <si>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</si>
  <si>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</si>
  <si>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</si>
  <si>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</si>
  <si>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</si>
  <si>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</si>
  <si>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</si>
  <si>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</si>
  <si>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</si>
  <si>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</si>
  <si>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</si>
  <si>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</si>
  <si>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</si>
  <si>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</si>
  <si>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</si>
  <si>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</si>
  <si>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</si>
  <si>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</si>
  <si>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</si>
  <si>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</si>
  <si>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</si>
  <si>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</si>
  <si>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</si>
  <si>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</si>
  <si>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</si>
  <si>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</si>
  <si>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</si>
  <si>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</si>
  <si>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</si>
  <si>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</si>
  <si>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</si>
  <si>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</si>
  <si>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</si>
  <si>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</si>
  <si>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</si>
  <si>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</si>
  <si>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</si>
  <si>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</si>
  <si>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</si>
  <si>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</si>
  <si>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</si>
  <si>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</si>
  <si>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</si>
  <si>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</si>
  <si>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</si>
  <si>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</si>
  <si>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</si>
  <si>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</si>
  <si>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</si>
  <si>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</si>
  <si>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</si>
  <si>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</si>
  <si>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</si>
  <si>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</si>
  <si>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</si>
  <si>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</si>
  <si>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</si>
  <si>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</si>
  <si>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</si>
  <si>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</si>
  <si>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</si>
  <si>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</si>
  <si>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</si>
  <si>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</si>
  <si>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</si>
  <si>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</si>
  <si>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</si>
  <si>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</si>
  <si>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</si>
  <si>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</si>
  <si>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</si>
  <si>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</si>
  <si>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</si>
  <si>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</si>
  <si>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</si>
  <si>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</si>
  <si>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</si>
  <si>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</si>
  <si>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</si>
  <si>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</si>
  <si>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</si>
  <si>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</si>
  <si>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</si>
  <si>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</si>
  <si>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</si>
  <si>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</si>
  <si>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</si>
  <si>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</si>
  <si>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</si>
  <si>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</si>
  <si>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</si>
  <si>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</si>
  <si>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</si>
  <si>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</si>
  <si>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</si>
  <si>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</si>
  <si>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</si>
  <si>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</si>
  <si>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</si>
  <si>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</si>
  <si>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</si>
  <si>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</si>
  <si>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</si>
  <si>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</si>
  <si>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</si>
  <si>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</si>
  <si>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</si>
  <si>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</si>
  <si>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</si>
  <si>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</si>
  <si>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</si>
  <si>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</si>
  <si>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</si>
  <si>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</si>
  <si>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</si>
  <si>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</si>
  <si>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</si>
  <si>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</si>
  <si>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</si>
  <si>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</si>
  <si>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</si>
  <si>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</si>
  <si>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</si>
  <si>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</si>
  <si>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</si>
  <si>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</si>
  <si>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</si>
  <si>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</si>
  <si>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</si>
  <si>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</si>
  <si>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</si>
  <si>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</si>
  <si>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</si>
  <si>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</si>
  <si>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</si>
  <si>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</si>
  <si>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</si>
  <si>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</si>
  <si>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</si>
  <si>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</si>
  <si>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</si>
  <si>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</si>
  <si>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</si>
  <si>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</si>
  <si>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</si>
  <si>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</si>
  <si>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</si>
  <si>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</si>
  <si>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</si>
  <si>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</si>
  <si>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</si>
  <si>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</si>
  <si>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</si>
  <si>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</si>
  <si>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</si>
  <si>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</si>
  <si>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</si>
  <si>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</si>
  <si>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</si>
  <si>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</si>
  <si>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</si>
  <si>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</si>
  <si>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</si>
  <si>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</si>
  <si>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</si>
  <si>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</si>
  <si>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</si>
  <si>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</si>
  <si>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</si>
  <si>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</si>
  <si>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</si>
  <si>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</si>
  <si>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</si>
  <si>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</si>
  <si>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</si>
  <si>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</si>
  <si>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</si>
  <si>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</si>
  <si>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</si>
  <si>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</si>
  <si>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</si>
  <si>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</si>
  <si>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</si>
  <si>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</si>
  <si>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</si>
  <si>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</si>
  <si>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</si>
  <si>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</si>
  <si>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</si>
  <si>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</si>
  <si>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</si>
  <si>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</si>
  <si>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</si>
  <si>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</si>
  <si>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</si>
  <si>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</si>
  <si>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</si>
  <si>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</si>
  <si>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</si>
  <si>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</si>
  <si>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</si>
  <si>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</si>
  <si>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</si>
  <si>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</si>
  <si>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</si>
  <si>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</si>
  <si>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</si>
  <si>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</si>
  <si>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</si>
  <si>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</si>
  <si>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</si>
  <si>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</si>
  <si>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</si>
  <si>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</si>
  <si>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</si>
  <si>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</si>
  <si>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</si>
  <si>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</si>
  <si>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</si>
  <si>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</si>
  <si>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</si>
  <si>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</si>
  <si>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</si>
  <si>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</si>
  <si>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</si>
  <si>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</si>
  <si>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</si>
  <si>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</si>
  <si>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</si>
  <si>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</si>
  <si>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</si>
  <si>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</si>
  <si>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</si>
  <si>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</si>
  <si>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</si>
  <si>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</si>
  <si>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</si>
  <si>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</si>
  <si>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</si>
  <si>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</si>
  <si>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</si>
  <si>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</si>
  <si>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</si>
  <si>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</si>
  <si>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</si>
  <si>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</si>
  <si>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</si>
  <si>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</si>
  <si>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</si>
  <si>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</si>
  <si>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</si>
  <si>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</si>
  <si>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</si>
  <si>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</si>
  <si>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</si>
  <si>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</si>
  <si>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</si>
  <si>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</si>
  <si>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</si>
  <si>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</si>
  <si>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</si>
  <si>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</si>
  <si>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</si>
  <si>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</si>
  <si>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</si>
  <si>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</si>
  <si>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</si>
  <si>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</si>
  <si>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</si>
  <si>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</si>
  <si>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</si>
  <si>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</si>
  <si>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</si>
  <si>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</si>
  <si>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</si>
  <si>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</si>
  <si>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</si>
  <si>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</si>
  <si>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</si>
  <si>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</si>
  <si>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</si>
  <si>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</si>
  <si>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</si>
  <si>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</si>
  <si>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</si>
  <si>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</si>
  <si>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</si>
  <si>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</si>
  <si>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</si>
  <si>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</si>
  <si>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</si>
  <si>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</si>
  <si>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</si>
  <si>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</si>
  <si>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</si>
  <si>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</si>
  <si>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</si>
  <si>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</si>
  <si>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</si>
  <si>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</si>
  <si>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</si>
  <si>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</si>
  <si>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</si>
  <si>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</si>
  <si>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</si>
  <si>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</si>
  <si>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</si>
  <si>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</si>
  <si>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</si>
  <si>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</si>
  <si>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</si>
  <si>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</si>
  <si>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</si>
  <si>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</si>
  <si>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</si>
  <si>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</si>
  <si>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</si>
  <si>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</si>
  <si>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</si>
  <si>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</si>
  <si>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</si>
  <si>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</si>
  <si>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</si>
  <si>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</si>
  <si>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</si>
  <si>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</si>
  <si>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</si>
  <si>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</si>
  <si>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</si>
  <si>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</si>
  <si>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</si>
  <si>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</si>
  <si>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</si>
  <si>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</si>
  <si>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</si>
  <si>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</si>
  <si>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</si>
  <si>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</si>
  <si>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</si>
  <si>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</si>
  <si>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</si>
  <si>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</si>
  <si>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</si>
  <si>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</si>
  <si>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</si>
  <si>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</si>
  <si>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</si>
  <si>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</si>
  <si>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</si>
  <si>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</si>
  <si>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</si>
  <si>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</si>
  <si>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</si>
  <si>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</si>
  <si>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</si>
  <si>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</si>
  <si>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</si>
  <si>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</si>
  <si>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</si>
  <si>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</si>
  <si>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</si>
  <si>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</si>
  <si>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</si>
  <si>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</si>
  <si>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</si>
  <si>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</si>
  <si>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</si>
  <si>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</si>
  <si>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</si>
  <si>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</si>
  <si>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</si>
  <si>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</si>
  <si>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</si>
  <si>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</si>
  <si>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</si>
  <si>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</si>
  <si>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</si>
  <si>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</si>
  <si>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</si>
  <si>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</si>
  <si>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</si>
  <si>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</si>
  <si>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</si>
  <si>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</si>
  <si>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</si>
  <si>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</si>
  <si>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</si>
  <si>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</si>
  <si>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</si>
  <si>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</si>
  <si>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</si>
  <si>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</si>
  <si>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</si>
  <si>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</si>
  <si>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</si>
  <si>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</si>
  <si>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</si>
  <si>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</si>
  <si>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</si>
  <si>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</si>
  <si>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</si>
  <si>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</si>
  <si>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</si>
  <si>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</si>
  <si>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</si>
  <si>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</si>
  <si>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</si>
  <si>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</si>
  <si>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</si>
  <si>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</si>
  <si>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</si>
  <si>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</si>
  <si>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</si>
  <si>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</si>
  <si>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</si>
  <si>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</si>
  <si>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</si>
  <si>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</si>
  <si>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</si>
  <si>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</si>
  <si>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</si>
  <si>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</si>
  <si>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</si>
  <si>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</si>
  <si>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</si>
  <si>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</si>
  <si>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</si>
  <si>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</si>
  <si>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</si>
  <si>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</si>
  <si>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</si>
  <si>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</si>
  <si>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</si>
  <si>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</si>
  <si>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</si>
  <si>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</si>
  <si>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</si>
  <si>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</si>
  <si>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</si>
  <si>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</si>
  <si>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</si>
  <si>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</si>
  <si>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</si>
  <si>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</si>
  <si>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</si>
  <si>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</si>
  <si>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</si>
  <si>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</si>
  <si>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</si>
  <si>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</si>
  <si>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</si>
  <si>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</si>
  <si>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</si>
  <si>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</si>
  <si>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</si>
  <si>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</si>
  <si>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</si>
  <si>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</si>
  <si>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</si>
  <si>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</si>
  <si>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</si>
  <si>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</si>
  <si>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</si>
  <si>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</si>
  <si>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</si>
  <si>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</si>
  <si>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</si>
  <si>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</si>
  <si>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</si>
  <si>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</si>
  <si>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</si>
  <si>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</si>
  <si>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</si>
  <si>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</si>
  <si>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</si>
  <si>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</si>
  <si>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</si>
  <si>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</si>
  <si>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</si>
  <si>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</si>
  <si>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</si>
  <si>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</si>
  <si>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</si>
  <si>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</si>
  <si>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</si>
  <si>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</si>
  <si>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</si>
  <si>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</si>
  <si>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</si>
  <si>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</si>
  <si>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</si>
  <si>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</si>
  <si>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</si>
  <si>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</si>
  <si>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</si>
  <si>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</si>
  <si>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</si>
  <si>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</si>
  <si>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</si>
  <si>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</si>
  <si>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</si>
  <si>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</si>
  <si>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</si>
  <si>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</si>
  <si>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</si>
  <si>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</si>
  <si>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</si>
  <si>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</si>
  <si>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</si>
  <si>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</si>
  <si>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</si>
  <si>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</si>
  <si>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</si>
  <si>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</si>
  <si>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</si>
  <si>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</si>
  <si>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</si>
  <si>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</si>
  <si>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</si>
  <si>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</si>
  <si>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</si>
  <si>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</si>
  <si>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</si>
  <si>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</si>
  <si>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</si>
  <si>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</si>
  <si>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</si>
  <si>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</si>
  <si>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</si>
  <si>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</si>
  <si>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</si>
  <si>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</si>
  <si>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</si>
  <si>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</si>
  <si>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</si>
  <si>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</si>
  <si>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</si>
  <si>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</si>
  <si>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</si>
  <si>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</si>
  <si>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</si>
  <si>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</si>
  <si>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</si>
  <si>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</si>
  <si>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</si>
  <si>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</si>
  <si>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</si>
  <si>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</si>
  <si>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</si>
  <si>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</si>
  <si>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</si>
  <si>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</si>
  <si>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</si>
  <si>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</si>
  <si>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</si>
  <si>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</si>
  <si>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</si>
  <si>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</si>
  <si>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</si>
  <si>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</si>
  <si>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</si>
  <si>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</si>
  <si>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</si>
  <si>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</si>
  <si>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</si>
  <si>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</si>
  <si>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</si>
  <si>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</si>
  <si>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</si>
  <si>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</si>
  <si>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</si>
  <si>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</si>
  <si>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</si>
  <si>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</si>
  <si>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</si>
  <si>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</si>
  <si>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</si>
  <si>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</si>
  <si>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</si>
  <si>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</si>
  <si>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</si>
  <si>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</si>
  <si>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</si>
  <si>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</si>
  <si>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</si>
  <si>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</si>
  <si>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</si>
  <si>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</si>
  <si>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</si>
  <si>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</si>
  <si>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</si>
  <si>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</si>
  <si>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</si>
  <si>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</si>
  <si>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</si>
  <si>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</si>
  <si>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</si>
  <si>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</si>
  <si>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</si>
  <si>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</si>
  <si>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</si>
  <si>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</si>
  <si>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</si>
  <si>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</si>
  <si>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</si>
  <si>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</si>
  <si>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</si>
  <si>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</si>
  <si>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</si>
  <si>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</si>
  <si>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</si>
  <si>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</si>
  <si>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</si>
  <si>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</si>
  <si>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</si>
  <si>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</si>
  <si>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</si>
  <si>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</si>
  <si>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</si>
  <si>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</si>
  <si>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</si>
  <si>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</si>
  <si>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</si>
  <si>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</si>
  <si>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</si>
  <si>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</si>
  <si>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</si>
  <si>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</si>
  <si>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</si>
  <si>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</si>
  <si>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</si>
  <si>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</si>
  <si>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</si>
  <si>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</si>
  <si>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</si>
  <si>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</si>
  <si>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</si>
  <si>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</si>
  <si>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</si>
  <si>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</si>
  <si>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</si>
  <si>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</si>
  <si>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</si>
  <si>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</si>
  <si>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</si>
  <si>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</si>
  <si>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</si>
  <si>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</si>
  <si>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</si>
  <si>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</si>
  <si>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</si>
  <si>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</si>
  <si>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</si>
  <si>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</si>
  <si>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</si>
  <si>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</si>
  <si>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</si>
  <si>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</si>
  <si>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</si>
  <si>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</si>
  <si>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</si>
  <si>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</si>
  <si>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</si>
  <si>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</si>
  <si>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</si>
  <si>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</si>
  <si>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</si>
  <si>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</si>
  <si>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</si>
  <si>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</si>
  <si>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</si>
  <si>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</si>
  <si>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</si>
  <si>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</si>
  <si>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</si>
  <si>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</si>
  <si>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</si>
  <si>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</si>
  <si>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</si>
  <si>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</si>
  <si>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</si>
  <si>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</si>
  <si>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</si>
  <si>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</si>
  <si>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</si>
  <si>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</si>
  <si>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</si>
  <si>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</si>
  <si>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</si>
  <si>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</si>
  <si>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</si>
  <si>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</si>
  <si>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</si>
  <si>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</si>
  <si>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</si>
  <si>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</si>
  <si>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</si>
  <si>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</si>
  <si>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</si>
  <si>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</si>
  <si>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</si>
  <si>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</si>
  <si>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</si>
  <si>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</si>
  <si>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</si>
  <si>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</si>
  <si>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</si>
  <si>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</si>
  <si>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</si>
  <si>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</si>
  <si>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</si>
  <si>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</si>
  <si>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</si>
  <si>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</si>
  <si>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</si>
  <si>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</si>
  <si>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</si>
  <si>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</si>
  <si>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</si>
  <si>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</si>
  <si>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</si>
  <si>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</si>
  <si>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</si>
  <si>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</si>
  <si>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</si>
  <si>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</si>
  <si>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</si>
  <si>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</si>
  <si>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</si>
  <si>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</si>
  <si>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</si>
  <si>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</si>
  <si>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</si>
  <si>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</si>
  <si>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</si>
  <si>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</si>
  <si>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</si>
  <si>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</si>
  <si>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</si>
  <si>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</si>
  <si>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</si>
  <si>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</si>
  <si>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</si>
  <si>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</si>
  <si>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</si>
  <si>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</si>
  <si>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</si>
  <si>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</si>
  <si>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</si>
  <si>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</si>
  <si>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</si>
  <si>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</si>
  <si>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</si>
  <si>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</si>
  <si>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</si>
  <si>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</si>
  <si>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</si>
  <si>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</si>
  <si>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</si>
  <si>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</si>
  <si>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</si>
  <si>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</si>
  <si>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</si>
  <si>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</si>
  <si>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</si>
  <si>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</si>
  <si>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</si>
  <si>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</si>
  <si>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</si>
  <si>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</si>
  <si>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</si>
  <si>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</si>
  <si>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</si>
  <si>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</si>
  <si>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</si>
  <si>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</si>
  <si>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</si>
  <si>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</si>
  <si>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</si>
  <si>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</si>
  <si>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</si>
  <si>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</si>
  <si>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</si>
  <si>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</si>
  <si>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</si>
  <si>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</si>
  <si>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</si>
  <si>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</si>
  <si>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</si>
  <si>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</si>
  <si>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</si>
  <si>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</si>
  <si>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</si>
  <si>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</si>
  <si>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</si>
  <si>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</si>
  <si>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</si>
  <si>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</si>
  <si>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</si>
  <si>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</si>
  <si>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</si>
  <si>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</si>
  <si>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</si>
  <si>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</si>
  <si>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</si>
  <si>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</si>
  <si>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</si>
  <si>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</si>
  <si>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</si>
  <si>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</si>
  <si>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</si>
  <si>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</si>
  <si>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</si>
  <si>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</si>
  <si>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</si>
  <si>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</si>
  <si>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</si>
  <si>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</si>
  <si>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</si>
  <si>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</si>
  <si>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</si>
  <si>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</si>
  <si>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</si>
  <si>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</si>
  <si>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</si>
  <si>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</si>
  <si>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</si>
  <si>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</si>
  <si>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</si>
  <si>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</si>
  <si>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</si>
  <si>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</si>
  <si>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</si>
  <si>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</si>
  <si>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</si>
  <si>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</si>
  <si>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</si>
  <si>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</si>
  <si>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</si>
  <si>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</si>
  <si>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</si>
  <si>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</si>
  <si>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</si>
  <si>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</si>
  <si>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</si>
  <si>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</si>
  <si>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</si>
  <si>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</si>
  <si>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</si>
  <si>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</si>
  <si>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</si>
  <si>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</si>
  <si>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</si>
  <si>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</si>
  <si>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</si>
  <si>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</si>
  <si>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</si>
  <si>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</si>
  <si>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</si>
  <si>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</si>
  <si>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</si>
  <si>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</si>
  <si>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</si>
  <si>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</si>
  <si>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</si>
  <si>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</si>
  <si>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</si>
  <si>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</si>
  <si>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</si>
  <si>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</si>
  <si>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</si>
  <si>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</si>
  <si>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</si>
  <si>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</si>
  <si>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</si>
  <si>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</si>
  <si>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</si>
  <si>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</si>
  <si>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</si>
  <si>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</si>
  <si>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</si>
  <si>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</si>
  <si>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</si>
  <si>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</si>
  <si>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</si>
  <si>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</si>
  <si>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</si>
  <si>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</si>
  <si>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</si>
  <si>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</si>
  <si>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</si>
  <si>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</si>
  <si>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</si>
  <si>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</si>
  <si>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</si>
  <si>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</si>
  <si>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</si>
  <si>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</si>
  <si>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</si>
  <si>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</si>
  <si>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</si>
  <si>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</si>
  <si>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</si>
  <si>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</si>
  <si>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</si>
  <si>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</si>
  <si>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</si>
  <si>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</si>
  <si>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</si>
  <si>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</si>
  <si>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</si>
  <si>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</si>
  <si>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</si>
  <si>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</si>
  <si>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</si>
  <si>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</si>
  <si>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</si>
  <si>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</si>
  <si>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</si>
  <si>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</si>
  <si>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</si>
  <si>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</si>
  <si>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</si>
  <si>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</si>
  <si>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</si>
  <si>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</si>
  <si>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</si>
  <si>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</si>
  <si>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</si>
  <si>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</si>
  <si>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</si>
  <si>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</si>
  <si>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</si>
  <si>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</si>
  <si>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</si>
  <si>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</si>
  <si>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</si>
  <si>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</si>
  <si>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</si>
  <si>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</si>
  <si>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</si>
  <si>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</si>
  <si>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</si>
  <si>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</si>
  <si>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</si>
  <si>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</si>
  <si>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</si>
  <si>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</si>
  <si>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</si>
  <si>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</si>
  <si>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</si>
  <si>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</si>
  <si>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</si>
  <si>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</si>
  <si>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</si>
  <si>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</si>
  <si>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</si>
  <si>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</si>
  <si>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</si>
  <si>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</si>
  <si>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</si>
  <si>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</si>
  <si>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</si>
  <si>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</si>
  <si>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</si>
  <si>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</si>
  <si>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</si>
  <si>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</si>
  <si>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</si>
  <si>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</si>
  <si>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</si>
  <si>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</si>
  <si>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</si>
  <si>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</si>
  <si>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</si>
  <si>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</si>
  <si>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</si>
  <si>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</si>
  <si>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</si>
  <si>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</si>
  <si>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</si>
  <si>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</si>
  <si>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</si>
  <si>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</si>
  <si>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</si>
  <si>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</si>
  <si>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</si>
  <si>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</si>
  <si>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</si>
  <si>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</si>
  <si>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</si>
  <si>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</si>
  <si>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</si>
  <si>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</si>
  <si>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</si>
  <si>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</si>
  <si>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</si>
  <si>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</si>
  <si>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</si>
  <si>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</si>
  <si>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</si>
  <si>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</si>
  <si>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</si>
  <si>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</si>
  <si>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</si>
  <si>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</si>
  <si>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</si>
  <si>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</si>
  <si>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</si>
  <si>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</si>
  <si>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</si>
  <si>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</si>
  <si>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</si>
  <si>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</si>
  <si>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</si>
  <si>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</si>
  <si>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</si>
  <si>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</si>
  <si>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</si>
  <si>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</si>
  <si>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</si>
  <si>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</si>
  <si>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</si>
  <si>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</si>
  <si>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</si>
  <si>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</si>
  <si>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</si>
  <si>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</si>
  <si>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</si>
  <si>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</si>
  <si>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</si>
  <si>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</si>
  <si>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</si>
  <si>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</si>
  <si>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</si>
  <si>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</si>
  <si>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</si>
  <si>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</si>
  <si>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</si>
  <si>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</si>
  <si>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</si>
  <si>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</si>
  <si>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</si>
  <si>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</si>
  <si>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</si>
  <si>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</si>
  <si>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</si>
  <si>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</si>
  <si>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</si>
  <si>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</si>
  <si>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</si>
  <si>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</si>
  <si>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</si>
  <si>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</si>
  <si>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</si>
  <si>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</si>
  <si>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</si>
  <si>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</si>
  <si>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</si>
  <si>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</si>
  <si>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</si>
  <si>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</si>
  <si>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</si>
  <si>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</si>
  <si>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</si>
  <si>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</si>
  <si>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</si>
  <si>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</si>
  <si>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</si>
  <si>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</si>
  <si>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</si>
  <si>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</si>
  <si>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</si>
  <si>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</si>
  <si>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</si>
  <si>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</si>
  <si>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</si>
  <si>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</si>
  <si>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</si>
  <si>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</si>
  <si>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</si>
  <si>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</si>
  <si>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</si>
  <si>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</si>
  <si>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</si>
  <si>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</si>
  <si>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</si>
  <si>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</si>
  <si>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</si>
  <si>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</si>
  <si>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</si>
  <si>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</si>
  <si>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</si>
  <si>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</si>
  <si>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</si>
  <si>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</si>
  <si>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</si>
  <si>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</si>
  <si>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</si>
  <si>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</si>
  <si>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</si>
  <si>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</si>
  <si>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</si>
  <si>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</si>
  <si>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</si>
  <si>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</si>
  <si>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</si>
  <si>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</si>
  <si>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</si>
  <si>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</si>
  <si>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</si>
  <si>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</si>
  <si>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</si>
  <si>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</si>
  <si>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</si>
  <si>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</si>
  <si>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</si>
  <si>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</si>
  <si>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</si>
  <si>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</si>
  <si>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</si>
  <si>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</si>
  <si>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</si>
  <si>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</si>
  <si>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</si>
  <si>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</si>
  <si>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</si>
  <si>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</si>
  <si>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</si>
  <si>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</si>
  <si>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</si>
  <si>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</si>
  <si>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</si>
  <si>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</si>
  <si>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</si>
  <si>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</si>
  <si>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</si>
  <si>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</si>
  <si>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</si>
  <si>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</si>
  <si>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</si>
  <si>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</si>
  <si>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</si>
  <si>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</si>
  <si>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</si>
  <si>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</si>
  <si>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</si>
  <si>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</si>
  <si>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</si>
  <si>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</si>
  <si>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</si>
  <si>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</si>
  <si>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</si>
  <si>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</si>
  <si>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</si>
  <si>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</si>
  <si>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</si>
  <si>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</si>
  <si>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</si>
  <si>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</si>
  <si>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</si>
  <si>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</si>
  <si>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</si>
  <si>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</si>
  <si>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</si>
  <si>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</si>
  <si>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</si>
  <si>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</si>
  <si>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</si>
  <si>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</si>
  <si>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</si>
  <si>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</si>
  <si>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</si>
  <si>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</si>
  <si>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</si>
  <si>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</si>
  <si>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</si>
  <si>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</si>
  <si>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</si>
  <si>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</si>
  <si>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</si>
  <si>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</si>
  <si>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</si>
  <si>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</si>
  <si>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</si>
  <si>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</si>
  <si>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</si>
  <si>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</si>
  <si>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</si>
  <si>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</si>
  <si>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</si>
  <si>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</si>
  <si>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</si>
  <si>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</si>
  <si>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</si>
  <si>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</si>
  <si>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</si>
  <si>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</si>
  <si>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</si>
  <si>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</si>
  <si>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</si>
  <si>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</si>
  <si>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</si>
  <si>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</si>
  <si>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</si>
  <si>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</si>
  <si>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</si>
  <si>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</si>
  <si>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</si>
  <si>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</si>
  <si>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</si>
  <si>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</si>
  <si>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</si>
  <si>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</si>
  <si>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</si>
  <si>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</si>
  <si>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</si>
  <si>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</si>
  <si>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</si>
  <si>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</si>
  <si>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</si>
  <si>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</si>
  <si>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</si>
  <si>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</si>
  <si>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</si>
  <si>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</si>
  <si>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</si>
  <si>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</si>
  <si>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</si>
  <si>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</si>
  <si>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</si>
  <si>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</si>
  <si>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</si>
  <si>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</si>
  <si>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</si>
  <si>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</si>
  <si>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</si>
  <si>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</si>
  <si>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</si>
  <si>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</si>
  <si>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</si>
  <si>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</si>
  <si>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</si>
  <si>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</si>
  <si>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</si>
  <si>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</si>
  <si>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</si>
  <si>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</si>
  <si>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</si>
  <si>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</si>
  <si>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</si>
  <si>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</si>
  <si>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</si>
  <si>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</si>
  <si>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</si>
  <si>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</si>
  <si>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</si>
  <si>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</si>
  <si>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</si>
  <si>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</si>
  <si>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</si>
  <si>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</si>
  <si>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</si>
  <si>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</si>
  <si>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</si>
  <si>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</si>
  <si>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</si>
  <si>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</si>
  <si>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</si>
  <si>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</si>
  <si>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</si>
  <si>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</si>
  <si>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</si>
  <si>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</si>
  <si>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</si>
  <si>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</si>
  <si>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</si>
  <si>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</si>
  <si>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</si>
  <si>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</si>
  <si>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</si>
  <si>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</si>
  <si>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</si>
  <si>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</si>
  <si>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</si>
  <si>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</si>
  <si>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</si>
  <si>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</si>
  <si>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</si>
  <si>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</si>
  <si>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</si>
  <si>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</si>
  <si>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</si>
  <si>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</si>
  <si>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</si>
  <si>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</si>
  <si>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</si>
  <si>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</si>
  <si>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</si>
  <si>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</si>
  <si>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</si>
  <si>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</si>
  <si>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</si>
  <si>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</si>
  <si>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</si>
  <si>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</si>
  <si>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</si>
  <si>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</si>
  <si>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</si>
  <si>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</si>
  <si>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</si>
  <si>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</si>
  <si>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</si>
  <si>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</si>
  <si>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</si>
  <si>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</si>
  <si>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</si>
  <si>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</si>
  <si>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</si>
  <si>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</si>
  <si>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</si>
  <si>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</si>
  <si>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</si>
  <si>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</si>
  <si>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</si>
  <si>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</si>
  <si>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</si>
  <si>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</si>
  <si>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</si>
  <si>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</si>
  <si>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</si>
  <si>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</si>
  <si>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</si>
  <si>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</si>
  <si>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</si>
  <si>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</si>
  <si>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</si>
  <si>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</si>
  <si>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</si>
  <si>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</si>
  <si>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</si>
  <si>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</si>
  <si>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</si>
  <si>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</si>
  <si>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</si>
  <si>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</si>
  <si>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</si>
  <si>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</si>
  <si>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</si>
  <si>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</si>
  <si>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</si>
  <si>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</si>
  <si>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</si>
  <si>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</si>
  <si>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</si>
  <si>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</si>
  <si>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</si>
  <si>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</si>
  <si>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</si>
  <si>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</si>
  <si>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</si>
  <si>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</si>
  <si>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</si>
  <si>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</si>
  <si>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</si>
  <si>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</si>
  <si>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</si>
  <si>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</si>
  <si>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</si>
  <si>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</si>
  <si>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</si>
  <si>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</si>
  <si>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</si>
  <si>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</si>
  <si>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</si>
  <si>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</si>
  <si>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</si>
  <si>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</si>
  <si>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</si>
  <si>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</si>
  <si>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</si>
  <si>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</si>
  <si>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</si>
  <si>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</si>
  <si>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</si>
  <si>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</si>
  <si>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</si>
  <si>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</si>
  <si>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</si>
  <si>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</si>
  <si>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</si>
  <si>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</si>
  <si>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</si>
  <si>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</si>
  <si>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</si>
  <si>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</si>
  <si>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</si>
  <si>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</si>
  <si>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</si>
  <si>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</si>
  <si>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</si>
  <si>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</si>
  <si>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</si>
  <si>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</si>
  <si>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</si>
  <si>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</si>
  <si>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</si>
  <si>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</si>
  <si>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</si>
  <si>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</si>
  <si>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</si>
  <si>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</si>
  <si>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</si>
  <si>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</si>
  <si>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</si>
  <si>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</si>
  <si>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</si>
  <si>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</si>
  <si>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</si>
  <si>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</si>
  <si>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</si>
  <si>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</si>
  <si>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</si>
  <si>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</si>
  <si>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</si>
  <si>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</si>
  <si>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</si>
  <si>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</si>
  <si>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</si>
  <si>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</si>
  <si>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</si>
  <si>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</si>
  <si>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</si>
  <si>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</si>
  <si>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</si>
  <si>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</si>
  <si>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</si>
  <si>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</si>
  <si>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</si>
  <si>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</si>
  <si>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</si>
  <si>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</si>
  <si>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</si>
  <si>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</si>
  <si>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</si>
  <si>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</si>
  <si>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</si>
  <si>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</si>
  <si>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</si>
  <si>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</si>
  <si>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</si>
  <si>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</si>
  <si>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</si>
  <si>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</si>
  <si>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</si>
  <si>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</si>
  <si>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</si>
  <si>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</si>
  <si>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</si>
  <si>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</si>
  <si>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</si>
  <si>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</si>
  <si>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</si>
  <si>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</si>
  <si>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</si>
  <si>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</si>
  <si>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</si>
  <si>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</si>
  <si>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</si>
  <si>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</si>
  <si>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</si>
  <si>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</si>
  <si>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</si>
  <si>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</si>
  <si>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</si>
  <si>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</si>
  <si>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</si>
  <si>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</si>
  <si>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</si>
  <si>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</si>
  <si>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</si>
  <si>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</si>
  <si>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</si>
  <si>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</si>
  <si>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</si>
  <si>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</si>
  <si>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</si>
  <si>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</si>
  <si>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</si>
  <si>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</si>
  <si>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</si>
  <si>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</si>
  <si>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</si>
  <si>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</si>
  <si>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</si>
  <si>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</si>
  <si>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</si>
  <si>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</si>
  <si>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</si>
  <si>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</si>
  <si>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</si>
  <si>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</si>
  <si>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</si>
  <si>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</si>
  <si>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</si>
  <si>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</si>
  <si>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</si>
  <si>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</si>
  <si>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</si>
  <si>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</si>
  <si>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</si>
  <si>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</si>
  <si>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</si>
  <si>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</si>
  <si>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</si>
  <si>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</si>
  <si>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</si>
  <si>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</si>
  <si>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</si>
  <si>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</si>
  <si>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</si>
  <si>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</si>
  <si>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</si>
  <si>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</si>
  <si>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</si>
  <si>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</si>
  <si>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</si>
  <si>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</si>
  <si>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</si>
  <si>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</si>
  <si>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</si>
  <si>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</si>
  <si>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</si>
  <si>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</si>
  <si>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</si>
  <si>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</si>
  <si>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</si>
  <si>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</si>
  <si>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</si>
  <si>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</si>
  <si>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</si>
  <si>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</si>
  <si>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</si>
  <si>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</si>
  <si>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</si>
  <si>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</si>
  <si>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</si>
  <si>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</si>
  <si>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</si>
  <si>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</si>
  <si>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</si>
  <si>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</si>
  <si>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</si>
  <si>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</si>
  <si>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</si>
  <si>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</si>
  <si>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</si>
  <si>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</si>
  <si>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</si>
  <si>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</si>
  <si>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</si>
  <si>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</si>
  <si>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</si>
  <si>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</si>
  <si>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</si>
  <si>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</si>
  <si>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</si>
  <si>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</si>
  <si>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</si>
  <si>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</si>
  <si>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</si>
  <si>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</si>
  <si>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</si>
  <si>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</si>
  <si>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</si>
  <si>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</si>
  <si>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</si>
  <si>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</si>
  <si>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</si>
  <si>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</si>
  <si>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</si>
  <si>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</si>
  <si>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</si>
  <si>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</si>
  <si>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</si>
  <si>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</si>
  <si>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</si>
  <si>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</si>
  <si>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</si>
  <si>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</si>
  <si>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</si>
  <si>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</si>
  <si>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</si>
  <si>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</si>
  <si>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</si>
  <si>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</si>
  <si>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</si>
  <si>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</si>
  <si>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</si>
  <si>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</si>
  <si>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</si>
  <si>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</si>
  <si>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</si>
  <si>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</si>
  <si>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</si>
  <si>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</si>
  <si>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</si>
  <si>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</si>
  <si>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</si>
  <si>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</si>
  <si>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</si>
  <si>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</si>
  <si>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</si>
  <si>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</si>
  <si>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</si>
  <si>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</si>
  <si>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</si>
  <si>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</si>
  <si>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</si>
  <si>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</si>
  <si>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</si>
  <si>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</si>
  <si>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</si>
  <si>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</si>
  <si>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</si>
  <si>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</si>
  <si>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</si>
  <si>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</si>
  <si>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</si>
  <si>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</si>
  <si>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</si>
  <si>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</si>
  <si>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</si>
  <si>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</si>
  <si>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</si>
  <si>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</si>
  <si>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</si>
  <si>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</si>
  <si>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</si>
  <si>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</si>
  <si>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</si>
  <si>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</si>
  <si>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</si>
  <si>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</si>
  <si>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</si>
  <si>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</si>
  <si>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</si>
  <si>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</si>
  <si>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</si>
  <si>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</si>
  <si>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</si>
  <si>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</si>
  <si>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</si>
  <si>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</si>
  <si>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</si>
  <si>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</si>
  <si>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</si>
  <si>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</si>
  <si>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</si>
  <si>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</si>
  <si>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</si>
  <si>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</si>
  <si>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</si>
  <si>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</si>
  <si>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</si>
  <si>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</si>
  <si>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</si>
  <si>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</si>
  <si>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</si>
  <si>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</si>
  <si>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</si>
  <si>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</si>
  <si>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</si>
  <si>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</si>
  <si>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</si>
  <si>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</si>
  <si>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</si>
  <si>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</si>
  <si>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</si>
  <si>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</si>
  <si>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</si>
  <si>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</si>
  <si>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</si>
  <si>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</si>
  <si>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</si>
  <si>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</si>
  <si>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</si>
  <si>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</si>
  <si>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</si>
  <si>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</si>
  <si>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</si>
  <si>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</si>
  <si>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</si>
  <si>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</si>
  <si>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</si>
  <si>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</si>
  <si>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</si>
  <si>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</si>
  <si>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</si>
  <si>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</si>
  <si>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</si>
  <si>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</si>
  <si>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</si>
  <si>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</si>
  <si>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</si>
  <si>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</si>
  <si>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</si>
  <si>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</si>
  <si>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</si>
  <si>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</si>
  <si>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</si>
  <si>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</si>
  <si>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</si>
  <si>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</si>
  <si>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</si>
  <si>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</si>
  <si>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</si>
  <si>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</si>
  <si>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</si>
  <si>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</si>
  <si>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</si>
  <si>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</si>
  <si>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</si>
  <si>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</si>
  <si>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</si>
  <si>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</si>
  <si>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</si>
  <si>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</si>
  <si>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</si>
  <si>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</si>
  <si>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</si>
  <si>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</si>
  <si>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</si>
  <si>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</si>
  <si>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</si>
  <si>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</si>
  <si>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</si>
  <si>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</si>
  <si>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</si>
  <si>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</si>
  <si>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</si>
  <si>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</si>
  <si>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</si>
  <si>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</si>
  <si>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</si>
  <si>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</si>
  <si>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</si>
  <si>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</si>
  <si>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</si>
  <si>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</si>
  <si>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</si>
  <si>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</si>
  <si>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</si>
  <si>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</si>
  <si>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</si>
  <si>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</si>
  <si>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</si>
  <si>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</si>
  <si>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</si>
  <si>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</si>
  <si>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</si>
  <si>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</si>
  <si>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</si>
  <si>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</si>
  <si>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</si>
  <si>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</si>
  <si>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</si>
  <si>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</si>
  <si>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</si>
  <si>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</si>
  <si>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</si>
  <si>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</si>
  <si>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</si>
  <si>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</si>
  <si>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</si>
  <si>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</si>
  <si>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</si>
  <si>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</si>
  <si>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</si>
  <si>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</si>
  <si>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</si>
  <si>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</si>
  <si>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</si>
  <si>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</si>
  <si>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</si>
  <si>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</si>
  <si>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</si>
  <si>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</si>
  <si>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</si>
  <si>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</si>
  <si>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</si>
  <si>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</si>
  <si>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</si>
  <si>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</si>
  <si>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</si>
  <si>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</si>
  <si>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</si>
  <si>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</si>
  <si>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</si>
  <si>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</si>
  <si>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</si>
  <si>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</si>
  <si>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</si>
  <si>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</si>
  <si>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</si>
  <si>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</si>
  <si>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</si>
  <si>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</si>
  <si>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</si>
  <si>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</si>
  <si>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</si>
  <si>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</si>
  <si>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</si>
  <si>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</si>
  <si>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</si>
  <si>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</si>
  <si>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</si>
  <si>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</si>
  <si>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</si>
  <si>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</si>
  <si>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</si>
  <si>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</si>
  <si>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</si>
  <si>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</si>
  <si>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</si>
  <si>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</si>
  <si>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</si>
  <si>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</si>
  <si>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</si>
  <si>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</si>
  <si>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</si>
  <si>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</si>
  <si>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</si>
  <si>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</si>
  <si>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</si>
  <si>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</si>
  <si>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</si>
  <si>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</si>
  <si>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</si>
  <si>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</si>
  <si>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</si>
  <si>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</si>
  <si>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</si>
  <si>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</si>
  <si>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</si>
  <si>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</si>
  <si>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</si>
  <si>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</si>
  <si>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</si>
  <si>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</si>
  <si>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</si>
  <si>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</si>
  <si>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</si>
  <si>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</si>
  <si>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</si>
  <si>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</si>
  <si>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</si>
  <si>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</si>
  <si>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</si>
  <si>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</si>
  <si>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</si>
  <si>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</si>
  <si>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</si>
  <si>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</si>
  <si>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</si>
  <si>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</si>
  <si>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</si>
  <si>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</si>
  <si>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</si>
  <si>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</si>
  <si>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</si>
  <si>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</si>
  <si>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</si>
  <si>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</si>
  <si>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</si>
  <si>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</si>
  <si>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</si>
  <si>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</si>
  <si>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</si>
  <si>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</si>
  <si>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</si>
  <si>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</si>
  <si>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</si>
  <si>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</si>
  <si>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</si>
  <si>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</si>
  <si>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</si>
  <si>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</si>
  <si>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</si>
  <si>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</si>
  <si>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</si>
  <si>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</si>
  <si>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</si>
  <si>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</si>
  <si>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</si>
  <si>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</si>
  <si>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</si>
  <si>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</si>
  <si>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</si>
  <si>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</si>
  <si>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</si>
  <si>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</si>
  <si>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</si>
  <si>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</si>
  <si>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</si>
  <si>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</si>
  <si>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</si>
  <si>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</si>
  <si>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</si>
  <si>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</si>
  <si>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</si>
  <si>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</si>
  <si>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</si>
  <si>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</si>
  <si>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</si>
  <si>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</si>
  <si>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</si>
  <si>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</si>
  <si>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</si>
  <si>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</si>
  <si>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</si>
  <si>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</si>
  <si>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</si>
  <si>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</si>
  <si>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</si>
  <si>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</si>
  <si>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</si>
  <si>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</si>
  <si>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</si>
  <si>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</si>
  <si>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</si>
  <si>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</si>
  <si>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</si>
  <si>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</si>
  <si>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</si>
  <si>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</si>
  <si>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</si>
  <si>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</si>
  <si>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</si>
  <si>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</si>
  <si>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</si>
  <si>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</si>
  <si>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</si>
  <si>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</si>
  <si>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</si>
  <si>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</si>
  <si>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</si>
  <si>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</si>
  <si>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</si>
  <si>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</si>
  <si>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</si>
  <si>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</si>
  <si>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</si>
  <si>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</si>
  <si>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</si>
  <si>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</si>
  <si>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</si>
  <si>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</si>
  <si>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</si>
  <si>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</si>
  <si>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</si>
  <si>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</si>
  <si>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</si>
  <si>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</si>
  <si>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</si>
  <si>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</si>
  <si>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</si>
  <si>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</si>
  <si>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</si>
  <si>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</si>
  <si>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</si>
  <si>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</si>
  <si>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</si>
  <si>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</si>
  <si>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</si>
  <si>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</si>
  <si>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</si>
  <si>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</si>
  <si>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</si>
  <si>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</si>
  <si>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</si>
  <si>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</si>
  <si>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</si>
  <si>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</si>
  <si>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</si>
  <si>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</si>
  <si>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</si>
  <si>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</si>
  <si>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</si>
  <si>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</si>
  <si>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</si>
  <si>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</si>
  <si>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</si>
  <si>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</si>
  <si>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</si>
  <si>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</si>
  <si>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</si>
  <si>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</si>
  <si>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</si>
  <si>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</si>
  <si>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</si>
  <si>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</si>
  <si>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</si>
  <si>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</si>
  <si>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</si>
  <si>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</si>
  <si>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</si>
  <si>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</si>
  <si>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</si>
  <si>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</si>
  <si>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</si>
  <si>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</si>
  <si>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</si>
  <si>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</si>
  <si>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</si>
  <si>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</si>
  <si>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</si>
  <si>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</si>
  <si>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</si>
  <si>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</si>
  <si>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</si>
  <si>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</si>
  <si>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</si>
  <si>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</si>
  <si>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</si>
  <si>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</si>
  <si>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</si>
  <si>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</si>
  <si>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</si>
  <si>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</si>
  <si>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</si>
  <si>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</si>
  <si>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</si>
  <si>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</si>
  <si>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</si>
  <si>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</si>
  <si>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</si>
  <si>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</si>
  <si>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</si>
  <si>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</si>
  <si>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</si>
  <si>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</si>
  <si>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</si>
  <si>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</si>
  <si>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</si>
  <si>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</si>
  <si>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</si>
  <si>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</si>
  <si>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</si>
  <si>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</si>
  <si>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</si>
  <si>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</si>
  <si>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</si>
  <si>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</si>
  <si>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</si>
  <si>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</si>
  <si>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</si>
  <si>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</si>
  <si>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</si>
  <si>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</si>
  <si>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</si>
  <si>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</si>
  <si>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</si>
  <si>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</si>
  <si>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</si>
  <si>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</si>
  <si>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</si>
  <si>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</si>
  <si>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</si>
  <si>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</si>
  <si>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</si>
  <si>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</si>
  <si>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</si>
  <si>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</si>
  <si>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</si>
  <si>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</si>
  <si>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</si>
  <si>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</si>
  <si>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</si>
  <si>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</si>
  <si>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</si>
  <si>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</si>
  <si>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</si>
  <si>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</si>
  <si>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</si>
  <si>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</si>
  <si>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</si>
  <si>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</si>
  <si>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</si>
  <si>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</si>
  <si>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</si>
  <si>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</si>
  <si>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</si>
  <si>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</si>
  <si>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</si>
  <si>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</si>
  <si>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</si>
  <si>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</si>
  <si>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</si>
  <si>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</si>
  <si>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</si>
  <si>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</si>
  <si>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</si>
  <si>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</si>
  <si>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</si>
  <si>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</si>
  <si>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</si>
  <si>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</si>
  <si>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</si>
  <si>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</si>
  <si>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</si>
  <si>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</si>
  <si>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</si>
  <si>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</si>
  <si>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</si>
  <si>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</si>
  <si>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</si>
  <si>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</si>
  <si>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</si>
  <si>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</si>
  <si>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</si>
  <si>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</si>
  <si>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</si>
  <si>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</si>
  <si>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</si>
  <si>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</si>
  <si>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</si>
  <si>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</si>
  <si>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</si>
  <si>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</si>
  <si>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</si>
  <si>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</si>
  <si>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</si>
  <si>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</si>
  <si>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</si>
  <si>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</si>
  <si>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</si>
  <si>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</si>
  <si>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</si>
  <si>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</si>
  <si>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</si>
  <si>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</si>
  <si>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</si>
  <si>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</si>
  <si>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</si>
  <si>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</si>
  <si>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</si>
  <si>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</si>
  <si>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</si>
  <si>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</si>
  <si>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</si>
  <si>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</si>
  <si>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</si>
  <si>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</si>
  <si>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</si>
  <si>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</si>
  <si>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</si>
  <si>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</si>
  <si>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</si>
  <si>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</si>
  <si>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</si>
  <si>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</si>
  <si>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</si>
  <si>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</si>
  <si>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</si>
  <si>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</si>
  <si>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</si>
  <si>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</si>
  <si>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</si>
  <si>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</si>
  <si>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</si>
  <si>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</si>
  <si>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</si>
  <si>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</si>
  <si>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</si>
  <si>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</si>
  <si>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</si>
  <si>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</si>
  <si>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</si>
  <si>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</si>
  <si>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</si>
  <si>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</si>
  <si>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</si>
  <si>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</si>
  <si>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</si>
  <si>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</si>
  <si>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</si>
  <si>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</si>
  <si>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</si>
  <si>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</si>
  <si>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</si>
  <si>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</si>
  <si>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</si>
  <si>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</si>
  <si>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</si>
  <si>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</si>
  <si>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</si>
  <si>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</si>
  <si>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</si>
  <si>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</si>
  <si>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</si>
  <si>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</si>
  <si>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</si>
  <si>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</si>
  <si>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</si>
  <si>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</si>
  <si>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</si>
  <si>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</si>
  <si>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</si>
  <si>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</si>
  <si>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</si>
  <si>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</si>
  <si>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</si>
  <si>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</si>
  <si>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</si>
  <si>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</si>
  <si>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</si>
  <si>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</si>
  <si>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</si>
  <si>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</si>
  <si>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</si>
  <si>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</si>
  <si>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</si>
  <si>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</si>
  <si>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</si>
  <si>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</si>
  <si>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</si>
  <si>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</si>
  <si>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</si>
  <si>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</si>
  <si>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</si>
  <si>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</si>
  <si>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</si>
  <si>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</si>
  <si>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</si>
  <si>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</si>
  <si>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</si>
  <si>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</si>
  <si>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</si>
  <si>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</si>
  <si>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</si>
  <si>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</si>
  <si>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</si>
  <si>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</si>
  <si>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</si>
  <si>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</si>
  <si>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</si>
  <si>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</si>
  <si>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</si>
  <si>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</si>
  <si>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</si>
  <si>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</si>
  <si>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</si>
  <si>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</si>
  <si>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</si>
  <si>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</si>
  <si>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</si>
  <si>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</si>
  <si>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</si>
  <si>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</si>
  <si>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</si>
  <si>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</si>
  <si>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</si>
  <si>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</si>
  <si>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</si>
  <si>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</si>
  <si>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</si>
  <si>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</si>
  <si>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</si>
  <si>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</si>
  <si>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</si>
  <si>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</si>
  <si>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</si>
  <si>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</si>
  <si>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</si>
  <si>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</si>
  <si>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</si>
  <si>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</si>
  <si>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</si>
  <si>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</si>
  <si>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</si>
  <si>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</si>
  <si>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</si>
  <si>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</si>
  <si>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</si>
  <si>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</si>
  <si>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</si>
  <si>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</si>
  <si>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</si>
  <si>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</si>
  <si>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</si>
  <si>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</si>
  <si>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</si>
  <si>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</si>
  <si>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</si>
  <si>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</si>
  <si>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</si>
  <si>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</si>
  <si>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</si>
  <si>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</si>
  <si>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</si>
  <si>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</si>
  <si>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</si>
  <si>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</si>
  <si>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</si>
  <si>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</si>
  <si>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</si>
  <si>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</si>
  <si>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</si>
  <si>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</si>
  <si>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</si>
  <si>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</si>
  <si>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</si>
  <si>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</si>
  <si>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</si>
  <si>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</si>
  <si>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</si>
  <si>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</si>
  <si>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</si>
  <si>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</si>
  <si>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</si>
  <si>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</si>
  <si>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</si>
  <si>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</si>
  <si>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</si>
  <si>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</si>
  <si>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</si>
  <si>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</si>
  <si>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</si>
  <si>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</si>
  <si>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</si>
  <si>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</si>
  <si>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</si>
  <si>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</si>
  <si>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</si>
  <si>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</si>
  <si>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</si>
  <si>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</si>
  <si>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</si>
  <si>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</si>
  <si>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</si>
  <si>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</si>
  <si>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</si>
  <si>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</si>
  <si>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</si>
  <si>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</si>
  <si>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</si>
  <si>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</si>
  <si>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</si>
  <si>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</si>
  <si>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</si>
  <si>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</si>
  <si>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</si>
  <si>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</si>
  <si>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</si>
  <si>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</si>
  <si>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</si>
  <si>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</si>
  <si>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</si>
  <si>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</si>
  <si>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</si>
  <si>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</si>
  <si>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</si>
  <si>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</si>
  <si>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</si>
  <si>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</si>
  <si>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</si>
  <si>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</si>
  <si>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</si>
  <si>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</si>
  <si>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</si>
  <si>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</si>
  <si>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</si>
  <si>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</si>
  <si>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</si>
  <si>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</si>
  <si>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</si>
  <si>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</si>
  <si>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</si>
  <si>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</si>
  <si>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</si>
  <si>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</si>
  <si>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</si>
  <si>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</si>
  <si>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</si>
  <si>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</si>
  <si>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</si>
  <si>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</si>
  <si>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</si>
  <si>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</si>
  <si>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</si>
  <si>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</si>
  <si>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</si>
  <si>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</si>
  <si>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</si>
  <si>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</si>
  <si>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</si>
  <si>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</si>
  <si>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</si>
  <si>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</si>
  <si>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</si>
  <si>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</si>
  <si>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</si>
  <si>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</si>
  <si>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</si>
  <si>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</si>
  <si>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</si>
  <si>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</si>
  <si>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</si>
  <si>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</si>
  <si>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</si>
  <si>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</si>
  <si>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</si>
  <si>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</si>
  <si>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</si>
  <si>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</si>
  <si>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</si>
  <si>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</si>
  <si>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</si>
  <si>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</si>
  <si>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</si>
  <si>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</si>
  <si>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</si>
  <si>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</si>
  <si>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</si>
  <si>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</si>
  <si>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</si>
  <si>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</si>
  <si>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</si>
  <si>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</si>
  <si>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</si>
  <si>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</si>
  <si>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</si>
  <si>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</si>
  <si>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</si>
  <si>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</si>
  <si>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</si>
  <si>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</si>
  <si>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</si>
  <si>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</si>
  <si>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</si>
  <si>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</si>
  <si>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</si>
  <si>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</si>
  <si>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</si>
  <si>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</si>
  <si>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</si>
  <si>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</si>
  <si>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</si>
  <si>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</si>
  <si>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</si>
  <si>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</si>
  <si>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</si>
  <si>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</si>
  <si>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</si>
  <si>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</si>
  <si>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</si>
  <si>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</si>
  <si>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</si>
  <si>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</si>
  <si>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</si>
  <si>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</si>
  <si>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</si>
  <si>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</si>
  <si>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</si>
  <si>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</si>
  <si>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</si>
  <si>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</si>
  <si>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</si>
  <si>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</si>
  <si>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</si>
  <si>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</si>
  <si>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</si>
  <si>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</si>
  <si>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</si>
  <si>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</si>
  <si>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</si>
  <si>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</si>
  <si>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</si>
  <si>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</si>
  <si>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</si>
  <si>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</si>
  <si>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</si>
  <si>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</si>
  <si>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</si>
  <si>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</si>
  <si>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</si>
  <si>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</si>
  <si>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</si>
  <si>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</si>
  <si>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</si>
  <si>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</si>
  <si>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</si>
  <si>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</si>
  <si>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</si>
  <si>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</si>
  <si>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</si>
  <si>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</si>
  <si>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</si>
  <si>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</si>
  <si>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</si>
  <si>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</si>
  <si>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</si>
  <si>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</si>
  <si>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</si>
  <si>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</si>
  <si>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</si>
  <si>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</si>
  <si>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</si>
  <si>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</si>
  <si>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</si>
  <si>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</si>
  <si>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</si>
  <si>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</si>
  <si>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</si>
  <si>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</si>
  <si>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</si>
  <si>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</si>
  <si>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</si>
  <si>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</si>
  <si>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</si>
  <si>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</si>
  <si>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</si>
  <si>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</si>
  <si>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</si>
  <si>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</si>
  <si>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</si>
  <si>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</si>
  <si>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</si>
  <si>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</si>
  <si>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</si>
  <si>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</si>
  <si>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</si>
  <si>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</si>
  <si>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</si>
  <si>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</si>
  <si>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</si>
  <si>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</si>
  <si>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</si>
  <si>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</si>
  <si>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</si>
  <si>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</si>
  <si>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</si>
  <si>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</si>
  <si>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</si>
  <si>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</si>
  <si>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</si>
  <si>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</si>
  <si>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</si>
  <si>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</si>
  <si>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</si>
  <si>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</si>
  <si>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</si>
  <si>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</si>
  <si>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</si>
  <si>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</si>
  <si>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</si>
  <si>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</si>
  <si>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</si>
  <si>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</si>
  <si>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</si>
  <si>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</si>
  <si>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</si>
  <si>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</si>
  <si>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</si>
  <si>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</si>
  <si>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</si>
  <si>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</si>
  <si>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</si>
  <si>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</si>
  <si>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</si>
  <si>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</si>
  <si>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</si>
  <si>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</si>
  <si>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</si>
  <si>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</si>
  <si>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</si>
  <si>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</si>
  <si>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</si>
  <si>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</si>
  <si>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</si>
  <si>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</si>
  <si>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</si>
  <si>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</si>
  <si>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</si>
  <si>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</si>
  <si>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</si>
  <si>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</si>
  <si>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</si>
  <si>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</si>
  <si>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</si>
  <si>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</si>
  <si>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</si>
  <si>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</si>
  <si>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</si>
  <si>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</si>
  <si>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</si>
  <si>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</si>
  <si>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</si>
  <si>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</si>
  <si>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</si>
  <si>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</si>
  <si>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</si>
  <si>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</si>
  <si>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</si>
  <si>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</si>
  <si>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</si>
  <si>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</si>
  <si>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</si>
  <si>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</si>
  <si>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</si>
  <si>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</si>
  <si>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</si>
  <si>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</si>
  <si>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</si>
  <si>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</si>
  <si>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</si>
  <si>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</si>
  <si>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</si>
  <si>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</si>
  <si>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</si>
  <si>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</si>
  <si>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</si>
  <si>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</si>
  <si>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</si>
  <si>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</si>
  <si>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</si>
  <si>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</si>
  <si>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</si>
  <si>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</si>
  <si>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</si>
  <si>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</si>
  <si>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</si>
  <si>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</si>
  <si>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</si>
  <si>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</si>
  <si>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</si>
  <si>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</si>
  <si>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</si>
  <si>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</si>
  <si>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</si>
  <si>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</si>
  <si>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</si>
  <si>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</si>
  <si>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</si>
  <si>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</si>
  <si>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</si>
  <si>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</si>
  <si>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</si>
  <si>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</si>
  <si>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</si>
  <si>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</si>
  <si>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</si>
  <si>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</si>
  <si>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</si>
  <si>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</si>
  <si>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</si>
  <si>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</si>
  <si>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</si>
  <si>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</si>
  <si>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</si>
  <si>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</si>
  <si>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</si>
  <si>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</si>
  <si>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</si>
  <si>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</si>
  <si>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</si>
  <si>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</si>
  <si>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</si>
  <si>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</si>
  <si>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</si>
  <si>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</si>
  <si>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</si>
  <si>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</si>
  <si>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</si>
  <si>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</si>
  <si>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</si>
  <si>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</si>
  <si>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</si>
  <si>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</si>
  <si>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</si>
  <si>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</si>
  <si>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</si>
  <si>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</si>
  <si>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</si>
  <si>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</si>
  <si>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</si>
  <si>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</si>
  <si>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</si>
  <si>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</si>
  <si>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</si>
  <si>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</si>
  <si>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</si>
  <si>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</si>
  <si>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</si>
  <si>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</si>
  <si>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</si>
  <si>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</si>
  <si>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</si>
  <si>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</si>
  <si>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</si>
  <si>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</si>
  <si>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</si>
  <si>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</si>
  <si>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</si>
  <si>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</si>
  <si>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</si>
  <si>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</si>
  <si>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</si>
  <si>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</si>
  <si>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</si>
  <si>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</si>
  <si>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</si>
  <si>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</si>
  <si>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</si>
  <si>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</si>
  <si>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</si>
  <si>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</si>
  <si>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</si>
  <si>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</si>
  <si>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</si>
  <si>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</si>
  <si>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</si>
  <si>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</si>
  <si>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</si>
  <si>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</si>
  <si>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</si>
  <si>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</si>
  <si>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</si>
  <si>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</si>
  <si>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</si>
  <si>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</si>
  <si>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</si>
  <si>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</si>
  <si>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</si>
  <si>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</si>
  <si>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</si>
  <si>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</si>
  <si>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</si>
  <si>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</si>
  <si>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</si>
  <si>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</si>
  <si>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</si>
  <si>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</si>
  <si>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</si>
  <si>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</si>
  <si>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</si>
  <si>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</si>
  <si>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</si>
  <si>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</si>
  <si>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</si>
  <si>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</si>
  <si>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</si>
  <si>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</si>
  <si>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</si>
  <si>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</si>
  <si>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</si>
  <si>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</si>
  <si>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</si>
  <si>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</si>
  <si>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</si>
  <si>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</si>
  <si>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</si>
  <si>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</si>
  <si>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</si>
  <si>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</si>
  <si>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</si>
  <si>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</si>
  <si>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</si>
  <si>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</si>
  <si>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</si>
  <si>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</si>
  <si>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</si>
  <si>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</si>
  <si>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</si>
  <si>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</si>
  <si>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</si>
  <si>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</si>
  <si>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</si>
  <si>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</si>
  <si>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</si>
  <si>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</si>
  <si>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</si>
  <si>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</si>
  <si>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</si>
  <si>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</si>
  <si>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</si>
  <si>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</si>
  <si>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</si>
  <si>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</si>
  <si>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</si>
  <si>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</si>
  <si>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</si>
  <si>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</si>
  <si>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</si>
  <si>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</si>
  <si>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</si>
  <si>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</si>
  <si>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</si>
  <si>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</si>
  <si>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</si>
  <si>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</si>
  <si>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</si>
  <si>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</si>
  <si>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</si>
  <si>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</si>
  <si>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</si>
  <si>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</si>
  <si>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</si>
  <si>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</si>
  <si>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</si>
  <si>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</si>
  <si>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</si>
  <si>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</si>
  <si>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</si>
  <si>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</si>
  <si>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</si>
  <si>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</si>
  <si>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</si>
  <si>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</si>
  <si>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</si>
  <si>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</si>
  <si>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</si>
  <si>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</si>
  <si>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</si>
  <si>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</si>
  <si>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</si>
  <si>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</si>
  <si>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</si>
  <si>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</si>
  <si>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</si>
  <si>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</si>
  <si>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</si>
  <si>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</si>
  <si>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</si>
  <si>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</si>
  <si>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</si>
  <si>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</si>
  <si>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</si>
  <si>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</si>
  <si>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</si>
  <si>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</si>
  <si>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</si>
  <si>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</si>
  <si>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</si>
  <si>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</si>
  <si>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</si>
  <si>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</si>
  <si>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</si>
  <si>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</si>
  <si>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</si>
  <si>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</si>
  <si>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</si>
  <si>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</si>
  <si>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</si>
  <si>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</si>
  <si>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</si>
  <si>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</si>
  <si>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</si>
  <si>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</si>
  <si>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</si>
  <si>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</si>
  <si>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</si>
  <si>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</si>
  <si>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</si>
  <si>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</si>
  <si>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</si>
  <si>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</si>
  <si>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</si>
  <si>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</si>
  <si>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</si>
  <si>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</si>
  <si>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</si>
  <si>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</si>
  <si>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</si>
  <si>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</si>
  <si>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</si>
  <si>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</si>
  <si>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</si>
  <si>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</si>
  <si>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</si>
  <si>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</si>
  <si>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</si>
  <si>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</si>
  <si>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</si>
  <si>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</si>
  <si>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</si>
  <si>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</si>
  <si>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</si>
  <si>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</si>
  <si>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</si>
  <si>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</si>
  <si>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</si>
  <si>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</si>
  <si>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</si>
  <si>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</si>
  <si>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</si>
  <si>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</si>
  <si>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</si>
  <si>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</si>
  <si>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</si>
  <si>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</si>
  <si>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</si>
  <si>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</si>
  <si>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</si>
  <si>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</si>
  <si>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</si>
  <si>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</si>
  <si>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</si>
  <si>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</si>
  <si>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</si>
  <si>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</si>
  <si>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</si>
  <si>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</si>
  <si>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</si>
  <si>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</si>
  <si>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</si>
  <si>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</si>
  <si>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</si>
  <si>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</si>
  <si>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</si>
  <si>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</si>
  <si>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</si>
  <si>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</si>
  <si>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</si>
  <si>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</si>
  <si>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</si>
  <si>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</si>
  <si>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</si>
  <si>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</si>
  <si>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</si>
  <si>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</si>
  <si>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</si>
  <si>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</si>
  <si>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</si>
  <si>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</si>
  <si>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</si>
  <si>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</si>
  <si>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</si>
  <si>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</si>
  <si>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</si>
  <si>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</si>
  <si>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</si>
  <si>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</si>
  <si>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</si>
  <si>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</si>
  <si>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</si>
  <si>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</si>
  <si>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</si>
  <si>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</si>
  <si>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</si>
  <si>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</si>
  <si>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</si>
  <si>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</si>
  <si>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</si>
  <si>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</si>
  <si>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</si>
  <si>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</si>
  <si>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</si>
  <si>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</si>
  <si>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</si>
  <si>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</si>
  <si>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</si>
  <si>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</si>
  <si>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</si>
  <si>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</si>
  <si>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</si>
  <si>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</si>
  <si>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</si>
  <si>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</si>
  <si>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</si>
  <si>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</si>
  <si>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</si>
  <si>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</si>
  <si>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</si>
  <si>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</si>
  <si>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</si>
  <si>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</si>
  <si>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</si>
  <si>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</si>
  <si>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</si>
  <si>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</si>
  <si>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</si>
  <si>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</si>
  <si>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</si>
  <si>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</si>
  <si>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</si>
  <si>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</si>
  <si>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</si>
  <si>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</si>
  <si>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</si>
  <si>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</si>
  <si>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</si>
  <si>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</si>
  <si>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</si>
  <si>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</si>
  <si>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</si>
  <si>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</si>
  <si>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</si>
  <si>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</si>
  <si>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</si>
  <si>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</si>
  <si>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</si>
  <si>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</si>
  <si>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</si>
  <si>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</si>
  <si>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</si>
  <si>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</si>
  <si>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</si>
  <si>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</si>
  <si>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</si>
  <si>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</si>
  <si>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</si>
  <si>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</si>
  <si>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</si>
  <si>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</si>
  <si>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</si>
  <si>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</si>
  <si>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</si>
  <si>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</si>
  <si>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</si>
  <si>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</si>
  <si>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</si>
  <si>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</si>
  <si>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</si>
  <si>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</si>
  <si>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</si>
  <si>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</si>
  <si>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</si>
  <si>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</si>
  <si>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</si>
  <si>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</si>
  <si>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</si>
  <si>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</si>
  <si>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</si>
  <si>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</si>
  <si>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</si>
  <si>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</si>
  <si>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</si>
  <si>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</si>
  <si>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</si>
  <si>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</si>
  <si>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</si>
  <si>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</si>
  <si>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</si>
  <si>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</si>
  <si>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</si>
  <si>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</si>
  <si>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</si>
  <si>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</si>
  <si>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</si>
  <si>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</si>
  <si>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</si>
  <si>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</si>
  <si>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</si>
  <si>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</si>
  <si>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</si>
  <si>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</si>
  <si>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</si>
  <si>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</si>
  <si>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</si>
  <si>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</si>
  <si>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</si>
  <si>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</si>
  <si>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</si>
  <si>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</si>
  <si>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</si>
  <si>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</si>
  <si>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</si>
  <si>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</si>
  <si>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</si>
  <si>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</si>
  <si>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</si>
  <si>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</si>
  <si>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</si>
  <si>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</si>
  <si>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</si>
  <si>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</si>
  <si>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</si>
  <si>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</si>
  <si>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</si>
  <si>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</si>
  <si>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</si>
  <si>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</si>
  <si>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</si>
  <si>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</si>
  <si>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</si>
  <si>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</si>
  <si>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</si>
  <si>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</si>
  <si>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</si>
  <si>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</si>
  <si>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</si>
  <si>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</si>
  <si>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</si>
  <si>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</si>
  <si>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</si>
  <si>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</si>
  <si>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</si>
  <si>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</si>
  <si>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</si>
  <si>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</si>
  <si>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</si>
  <si>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</si>
  <si>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</si>
  <si>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</si>
  <si>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</si>
  <si>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</si>
  <si>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</si>
  <si>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</si>
  <si>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</si>
  <si>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</si>
  <si>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</si>
  <si>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</si>
  <si>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</si>
  <si>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</si>
  <si>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</si>
  <si>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</si>
  <si>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</si>
  <si>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</si>
  <si>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</si>
  <si>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</si>
  <si>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</si>
  <si>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</si>
  <si>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</si>
  <si>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</si>
  <si>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</si>
  <si>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</si>
  <si>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</si>
  <si>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</si>
  <si>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</si>
  <si>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</si>
  <si>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</si>
  <si>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</si>
  <si>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</si>
  <si>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</si>
  <si>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</si>
  <si>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</si>
  <si>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</si>
  <si>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</si>
  <si>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</si>
  <si>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</si>
  <si>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</si>
  <si>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</si>
  <si>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</si>
  <si>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</si>
  <si>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</si>
  <si>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</si>
  <si>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</si>
  <si>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</si>
  <si>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</si>
  <si>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</si>
  <si>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</si>
  <si>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</si>
  <si>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</si>
  <si>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</si>
  <si>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</si>
  <si>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</si>
  <si>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</si>
  <si>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</si>
  <si>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</si>
  <si>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</si>
  <si>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</si>
  <si>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</si>
  <si>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</si>
  <si>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</si>
  <si>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</si>
  <si>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</si>
  <si>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</si>
  <si>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</si>
  <si>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</si>
  <si>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</si>
  <si>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</si>
  <si>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</si>
  <si>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</si>
  <si>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</si>
  <si>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</si>
  <si>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</si>
  <si>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</si>
  <si>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</si>
  <si>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</si>
  <si>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</si>
  <si>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</si>
  <si>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</si>
  <si>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</si>
  <si>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</si>
  <si>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</si>
  <si>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</si>
  <si>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</si>
  <si>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</si>
  <si>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</si>
  <si>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</si>
  <si>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</si>
  <si>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</si>
  <si>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</si>
  <si>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</si>
  <si>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</si>
  <si>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</si>
  <si>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</si>
  <si>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</si>
  <si>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</si>
  <si>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</si>
  <si>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</si>
  <si>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</si>
  <si>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</si>
  <si>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</si>
  <si>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</si>
  <si>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</si>
  <si>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</si>
  <si>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</si>
  <si>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</si>
  <si>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</si>
  <si>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</si>
  <si>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</si>
  <si>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</si>
  <si>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</si>
  <si>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</si>
  <si>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</si>
  <si>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</si>
  <si>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</si>
  <si>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</si>
  <si>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</si>
  <si>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</si>
  <si>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</si>
  <si>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</si>
  <si>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</si>
  <si>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</si>
  <si>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</si>
  <si>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</si>
  <si>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</si>
  <si>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</si>
  <si>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</si>
  <si>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</si>
  <si>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</si>
  <si>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</si>
  <si>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</si>
  <si>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</si>
  <si>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</si>
  <si>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</si>
  <si>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</si>
  <si>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</si>
  <si>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</si>
  <si>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</si>
  <si>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</si>
  <si>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</si>
  <si>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</si>
  <si>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</si>
  <si>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</si>
  <si>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</si>
  <si>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</si>
  <si>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</si>
  <si>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</si>
  <si>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</si>
  <si>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</si>
  <si>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</si>
  <si>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</si>
  <si>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</si>
  <si>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</si>
  <si>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</si>
  <si>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</si>
  <si>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</si>
  <si>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</si>
  <si>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</si>
  <si>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</si>
  <si>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</si>
  <si>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</si>
  <si>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</si>
  <si>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</si>
  <si>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</si>
  <si>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</si>
  <si>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</si>
  <si>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</si>
  <si>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</si>
  <si>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</si>
  <si>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</si>
  <si>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</si>
  <si>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</si>
  <si>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</si>
  <si>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</si>
  <si>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</si>
  <si>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</si>
  <si>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</si>
  <si>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</si>
  <si>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</si>
  <si>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</si>
  <si>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</si>
  <si>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</si>
  <si>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</si>
  <si>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</si>
  <si>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</si>
  <si>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</si>
  <si>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</si>
  <si>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</si>
  <si>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</si>
  <si>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</si>
  <si>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</si>
  <si>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</si>
  <si>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</si>
  <si>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</si>
  <si>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</si>
  <si>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</si>
  <si>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</si>
  <si>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</si>
  <si>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</si>
  <si>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</si>
  <si>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</si>
  <si>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</si>
  <si>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</si>
  <si>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</si>
  <si>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</si>
  <si>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</si>
  <si>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</si>
  <si>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</si>
  <si>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</si>
  <si>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</si>
  <si>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</si>
  <si>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</si>
  <si>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</si>
  <si>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</si>
  <si>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</si>
  <si>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</si>
  <si>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</si>
  <si>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</si>
  <si>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</si>
  <si>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</si>
  <si>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</si>
  <si>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</si>
  <si>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</si>
  <si>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</si>
  <si>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</si>
  <si>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</si>
  <si>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</si>
  <si>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</si>
  <si>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</si>
  <si>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</si>
  <si>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</si>
  <si>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</si>
  <si>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</si>
  <si>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</si>
  <si>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</si>
  <si>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</si>
  <si>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</si>
  <si>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</si>
  <si>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</si>
  <si>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</si>
  <si>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</si>
  <si>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</si>
  <si>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</si>
  <si>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</si>
  <si>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</si>
  <si>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</si>
  <si>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</si>
  <si>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</si>
  <si>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</si>
  <si>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</si>
  <si>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</si>
  <si>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</si>
  <si>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</si>
  <si>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</si>
  <si>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</si>
  <si>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</si>
  <si>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</si>
  <si>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</si>
  <si>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</si>
  <si>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</si>
  <si>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</si>
  <si>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</si>
  <si>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</si>
  <si>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</si>
  <si>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</si>
  <si>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</si>
  <si>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</si>
  <si>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</si>
  <si>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</si>
  <si>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</si>
  <si>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</si>
  <si>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</si>
  <si>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</si>
  <si>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</si>
  <si>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</si>
  <si>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</si>
  <si>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</si>
  <si>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</si>
  <si>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</si>
  <si>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</si>
  <si>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</si>
  <si>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</si>
  <si>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</si>
  <si>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</si>
  <si>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</si>
  <si>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</si>
  <si>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</si>
  <si>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</si>
  <si>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</si>
  <si>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</si>
  <si>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</si>
  <si>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</si>
  <si>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</si>
  <si>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</si>
  <si>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</si>
  <si>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</si>
  <si>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</si>
  <si>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</si>
  <si>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</si>
  <si>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</si>
  <si>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</si>
  <si>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</si>
  <si>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</si>
  <si>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</si>
  <si>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</si>
  <si>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</si>
  <si>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</si>
  <si>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</si>
  <si>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</si>
  <si>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</si>
  <si>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</si>
  <si>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</si>
  <si>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</si>
  <si>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</si>
  <si>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</si>
  <si>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</si>
  <si>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</si>
  <si>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</si>
  <si>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</si>
  <si>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</si>
  <si>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</si>
  <si>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</si>
  <si>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</si>
  <si>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</si>
  <si>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</si>
  <si>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</si>
  <si>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</si>
  <si>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</si>
  <si>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</si>
  <si>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</si>
  <si>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</si>
  <si>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</si>
  <si>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</si>
  <si>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</si>
  <si>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</si>
  <si>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</si>
  <si>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</si>
  <si>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</si>
  <si>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</si>
  <si>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</si>
  <si>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</si>
  <si>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</si>
  <si>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</si>
  <si>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</si>
  <si>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</si>
  <si>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</si>
  <si>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</si>
  <si>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</si>
  <si>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</si>
  <si>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</si>
  <si>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</si>
  <si>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</si>
  <si>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</si>
  <si>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</si>
  <si>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</si>
  <si>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</si>
  <si>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</si>
  <si>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</si>
  <si>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</si>
  <si>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</si>
  <si>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</si>
  <si>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</si>
  <si>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</si>
  <si>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</si>
  <si>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</si>
  <si>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</si>
  <si>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</si>
  <si>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</si>
  <si>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</si>
  <si>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</si>
  <si>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</si>
  <si>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</si>
  <si>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</si>
  <si>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</si>
  <si>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</si>
  <si>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</si>
  <si>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</si>
  <si>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</si>
  <si>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</si>
  <si>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</si>
  <si>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</si>
  <si>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</si>
  <si>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</si>
  <si>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</si>
  <si>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</si>
  <si>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</si>
  <si>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</si>
  <si>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</si>
  <si>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</si>
  <si>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</si>
  <si>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</si>
  <si>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</si>
  <si>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</si>
  <si>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</si>
  <si>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</si>
  <si>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</si>
  <si>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</si>
  <si>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</si>
  <si>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</si>
  <si>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</si>
  <si>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</si>
  <si>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</si>
  <si>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</si>
  <si>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</si>
  <si>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</si>
  <si>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</si>
  <si>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</si>
  <si>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</si>
  <si>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</si>
  <si>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</si>
  <si>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</si>
  <si>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</si>
  <si>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</si>
  <si>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</si>
  <si>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</si>
  <si>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</si>
  <si>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</si>
  <si>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</si>
  <si>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</si>
  <si>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</si>
  <si>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</si>
  <si>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</si>
  <si>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</si>
  <si>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</si>
  <si>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</si>
  <si>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</si>
  <si>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</si>
  <si>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</si>
  <si>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</si>
  <si>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</si>
  <si>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</si>
  <si>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</si>
  <si>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</si>
  <si>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</si>
  <si>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</si>
  <si>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</si>
  <si>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</si>
  <si>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</si>
  <si>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</si>
  <si>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</si>
  <si>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</si>
  <si>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</si>
  <si>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</si>
  <si>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</si>
  <si>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</si>
  <si>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</si>
  <si>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</si>
  <si>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</si>
  <si>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</si>
  <si>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</si>
  <si>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</si>
  <si>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</si>
  <si>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</si>
  <si>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</si>
  <si>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</si>
  <si>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</si>
  <si>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</si>
  <si>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</si>
  <si>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</si>
  <si>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</si>
  <si>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</si>
  <si>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</si>
  <si>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</si>
  <si>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</si>
  <si>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</si>
  <si>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</si>
  <si>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</si>
  <si>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</si>
  <si>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</si>
  <si>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</si>
  <si>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</si>
  <si>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</si>
  <si>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</si>
  <si>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</si>
  <si>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</si>
  <si>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</si>
  <si>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</si>
  <si>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</si>
  <si>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</si>
  <si>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</si>
  <si>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</si>
  <si>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</si>
  <si>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</si>
  <si>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</si>
  <si>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</si>
  <si>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</si>
  <si>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</si>
  <si>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</si>
  <si>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</si>
  <si>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</si>
  <si>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</si>
  <si>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</si>
  <si>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</si>
  <si>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</si>
  <si>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</si>
  <si>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</si>
  <si>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</si>
  <si>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</si>
  <si>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</si>
  <si>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</si>
  <si>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</si>
  <si>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</si>
  <si>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</si>
  <si>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</si>
  <si>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</si>
  <si>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</si>
  <si>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</si>
  <si>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</si>
  <si>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</si>
  <si>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</si>
  <si>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</si>
  <si>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</si>
  <si>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</si>
  <si>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</si>
  <si>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</si>
  <si>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</si>
  <si>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</si>
  <si>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</si>
  <si>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</si>
  <si>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</si>
  <si>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</si>
  <si>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</si>
  <si>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</si>
  <si>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</si>
  <si>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</si>
  <si>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</si>
  <si>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</si>
  <si>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</si>
  <si>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</si>
  <si>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</si>
  <si>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</si>
  <si>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</si>
  <si>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</si>
  <si>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</si>
  <si>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</si>
  <si>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</si>
  <si>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</si>
  <si>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</si>
  <si>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</si>
  <si>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</si>
  <si>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</si>
  <si>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</si>
  <si>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</si>
  <si>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</si>
  <si>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</si>
  <si>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</si>
  <si>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</si>
  <si>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</si>
  <si>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</si>
  <si>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</si>
  <si>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</si>
  <si>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</si>
  <si>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</si>
  <si>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</si>
  <si>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</si>
  <si>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</si>
  <si>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</si>
  <si>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</si>
  <si>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</si>
  <si>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</si>
  <si>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</si>
  <si>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</si>
  <si>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</si>
  <si>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</si>
  <si>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</si>
  <si>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</si>
  <si>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</si>
  <si>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</si>
  <si>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</si>
  <si>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</si>
  <si>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</si>
  <si>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</si>
  <si>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</si>
  <si>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</si>
  <si>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</si>
  <si>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</si>
  <si>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</si>
  <si>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</si>
  <si>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</si>
  <si>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</si>
  <si>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</si>
  <si>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</si>
  <si>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</si>
  <si>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</si>
  <si>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</si>
  <si>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</si>
  <si>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</si>
  <si>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</si>
  <si>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</si>
  <si>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</si>
  <si>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</si>
  <si>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</si>
  <si>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</si>
  <si>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</si>
  <si>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</si>
  <si>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</si>
  <si>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</si>
  <si>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</si>
  <si>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</si>
  <si>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</si>
  <si>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</si>
  <si>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</si>
  <si>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</si>
  <si>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</si>
  <si>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</si>
  <si>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</si>
  <si>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</si>
  <si>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</si>
  <si>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</si>
  <si>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</si>
  <si>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</si>
  <si>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</si>
  <si>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</si>
  <si>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</si>
  <si>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</si>
  <si>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</si>
  <si>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</si>
  <si>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</si>
  <si>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</si>
  <si>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</si>
  <si>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</si>
  <si>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</si>
  <si>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</si>
  <si>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</si>
  <si>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</si>
  <si>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</si>
  <si>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</si>
  <si>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</si>
  <si>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</si>
  <si>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</si>
  <si>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</si>
  <si>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</si>
  <si>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</si>
  <si>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</si>
  <si>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</si>
  <si>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</si>
  <si>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</si>
  <si>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</si>
  <si>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</si>
  <si>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</si>
  <si>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</si>
  <si>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</si>
  <si>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</si>
  <si>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</si>
  <si>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</si>
  <si>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</si>
  <si>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</si>
  <si>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</si>
  <si>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</si>
  <si>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</si>
  <si>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</si>
  <si>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</si>
  <si>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</si>
  <si>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</si>
  <si>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</si>
  <si>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</si>
  <si>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</si>
  <si>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</si>
  <si>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</si>
  <si>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</si>
  <si>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</si>
  <si>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</si>
  <si>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</si>
  <si>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</si>
  <si>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</si>
  <si>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</si>
  <si>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</si>
  <si>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</si>
  <si>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</si>
  <si>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</si>
  <si>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</si>
  <si>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</si>
  <si>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</si>
  <si>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</si>
  <si>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</si>
  <si>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</si>
  <si>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</si>
  <si>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</si>
  <si>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</si>
  <si>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</si>
  <si>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</si>
  <si>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</si>
  <si>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</si>
  <si>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</si>
  <si>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</si>
  <si>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</si>
  <si>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</si>
  <si>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</si>
  <si>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</si>
  <si>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</si>
  <si>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</si>
  <si>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</si>
  <si>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</si>
  <si>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</si>
  <si>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</si>
  <si>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</si>
  <si>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</si>
  <si>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</si>
  <si>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</si>
  <si>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</si>
  <si>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</si>
  <si>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</si>
  <si>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</si>
  <si>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</si>
  <si>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</si>
  <si>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</si>
  <si>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</si>
  <si>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</si>
  <si>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</si>
  <si>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</si>
  <si>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</si>
  <si>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</si>
  <si>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</si>
  <si>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</si>
  <si>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</si>
  <si>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</si>
  <si>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</si>
  <si>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</si>
  <si>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</si>
  <si>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</si>
  <si>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</si>
  <si>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</si>
  <si>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</si>
  <si>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</si>
  <si>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</si>
  <si>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</si>
  <si>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</si>
  <si>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</si>
  <si>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</si>
  <si>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</si>
  <si>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</si>
  <si>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</si>
  <si>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</si>
  <si>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</si>
  <si>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</si>
  <si>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</si>
  <si>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</si>
  <si>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</si>
  <si>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</si>
  <si>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</si>
  <si>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</si>
  <si>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</si>
  <si>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</si>
  <si>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</si>
  <si>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</si>
  <si>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</si>
  <si>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</si>
  <si>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</si>
  <si>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</si>
  <si>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</si>
  <si>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</si>
  <si>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</si>
  <si>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</si>
  <si>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</si>
  <si>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</si>
  <si>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</si>
  <si>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</si>
  <si>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</si>
  <si>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</si>
  <si>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</si>
  <si>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</si>
  <si>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</si>
  <si>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</si>
  <si>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</si>
  <si>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</si>
  <si>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</si>
  <si>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</si>
  <si>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</si>
  <si>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</si>
  <si>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</si>
  <si>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</si>
  <si>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</si>
  <si>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</si>
  <si>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</si>
  <si>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</si>
  <si>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</si>
  <si>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</si>
  <si>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</si>
  <si>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</si>
  <si>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</si>
  <si>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</si>
  <si>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</si>
  <si>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</si>
  <si>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</si>
  <si>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</si>
  <si>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</si>
  <si>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</si>
  <si>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</si>
  <si>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</si>
  <si>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</si>
  <si>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</si>
  <si>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</si>
  <si>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</si>
  <si>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</si>
  <si>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</si>
  <si>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</si>
  <si>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</si>
  <si>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</si>
  <si>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</si>
  <si>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</si>
  <si>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</si>
  <si>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</si>
  <si>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</si>
  <si>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</si>
  <si>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</si>
  <si>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</si>
  <si>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</si>
  <si>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</si>
  <si>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</si>
  <si>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</si>
  <si>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</si>
  <si>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</si>
  <si>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</si>
  <si>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</si>
  <si>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</si>
  <si>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</si>
  <si>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</si>
  <si>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</si>
  <si>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</si>
  <si>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</si>
  <si>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</si>
  <si>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</si>
  <si>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</si>
  <si>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</si>
  <si>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</si>
  <si>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</si>
  <si>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</si>
  <si>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</si>
  <si>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</si>
  <si>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</si>
  <si>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</si>
  <si>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</si>
  <si>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</si>
  <si>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</si>
  <si>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</si>
  <si>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</si>
  <si>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</si>
  <si>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</si>
  <si>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</si>
  <si>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</si>
  <si>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</si>
  <si>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</si>
  <si>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</si>
  <si>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</si>
  <si>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</si>
  <si>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</si>
  <si>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</si>
  <si>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</si>
  <si>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</si>
  <si>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</si>
  <si>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</si>
  <si>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</si>
  <si>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</si>
  <si>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</si>
  <si>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</si>
  <si>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</si>
  <si>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</si>
  <si>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</si>
  <si>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</si>
  <si>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</si>
  <si>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</si>
  <si>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</si>
  <si>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</si>
  <si>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</si>
  <si>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</si>
  <si>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</si>
  <si>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</si>
  <si>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</si>
  <si>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</si>
  <si>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</si>
  <si>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</si>
  <si>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</si>
  <si>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</si>
  <si>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</si>
  <si>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</si>
  <si>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</si>
  <si>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</si>
  <si>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</si>
  <si>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</si>
  <si>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</si>
  <si>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</si>
  <si>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</si>
  <si>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</si>
  <si>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</si>
  <si>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</si>
  <si>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</si>
  <si>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</si>
  <si>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</si>
  <si>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</si>
  <si>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</si>
  <si>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</si>
  <si>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</si>
  <si>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</si>
  <si>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</si>
  <si>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</si>
  <si>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</si>
  <si>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</si>
  <si>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</si>
  <si>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</si>
  <si>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</si>
  <si>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</si>
  <si>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</si>
  <si>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</si>
  <si>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</si>
  <si>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</si>
  <si>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</si>
  <si>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</si>
  <si>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</si>
  <si>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</si>
  <si>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</si>
  <si>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</si>
  <si>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</si>
  <si>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</si>
  <si>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</si>
  <si>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</si>
  <si>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</si>
  <si>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</si>
  <si>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</si>
  <si>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</si>
  <si>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</si>
  <si>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</si>
  <si>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</si>
  <si>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</si>
  <si>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</si>
  <si>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</si>
  <si>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</si>
  <si>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</si>
  <si>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</si>
  <si>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</si>
  <si>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</si>
  <si>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</si>
  <si>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</si>
  <si>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</si>
  <si>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</si>
  <si>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</si>
  <si>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</si>
  <si>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</si>
  <si>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</si>
  <si>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</si>
  <si>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</si>
  <si>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</si>
  <si>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</si>
  <si>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</si>
  <si>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</si>
  <si>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</si>
  <si>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</si>
  <si>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</si>
  <si>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</si>
  <si>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</si>
  <si>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</si>
  <si>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</si>
  <si>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</si>
  <si>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</si>
  <si>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</si>
  <si>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</si>
  <si>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</si>
  <si>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</si>
  <si>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</si>
  <si>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</si>
  <si>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</si>
  <si>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</si>
  <si>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</si>
  <si>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</si>
  <si>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</si>
  <si>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</si>
  <si>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</si>
  <si>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</si>
  <si>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</si>
  <si>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</si>
  <si>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</si>
  <si>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</si>
  <si>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</si>
  <si>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</si>
  <si>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</si>
  <si>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</si>
  <si>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</si>
  <si>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</si>
  <si>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</si>
  <si>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</si>
  <si>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</si>
  <si>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</si>
  <si>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</si>
  <si>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</si>
  <si>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</si>
  <si>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</si>
  <si>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</si>
  <si>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</si>
  <si>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</si>
  <si>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</si>
  <si>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</si>
  <si>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</si>
  <si>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</si>
  <si>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</si>
  <si>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</si>
  <si>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</si>
  <si>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</si>
  <si>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</si>
  <si>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</si>
  <si>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</si>
  <si>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</si>
  <si>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</si>
  <si>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</si>
  <si>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</si>
  <si>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</si>
  <si>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</si>
  <si>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</si>
  <si>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</si>
  <si>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</si>
  <si>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</si>
  <si>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</si>
  <si>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</si>
  <si>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</si>
  <si>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</si>
  <si>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</si>
  <si>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</si>
  <si>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</si>
  <si>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</si>
  <si>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</si>
  <si>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</si>
  <si>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</si>
  <si>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</si>
  <si>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</si>
  <si>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</si>
  <si>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</si>
  <si>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</si>
  <si>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</si>
  <si>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</si>
  <si>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</si>
  <si>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</si>
  <si>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</si>
  <si>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</si>
  <si>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</si>
  <si>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</si>
  <si>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</si>
  <si>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</si>
  <si>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</si>
  <si>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</si>
  <si>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</si>
  <si>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</si>
  <si>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</si>
  <si>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</si>
  <si>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</si>
  <si>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</si>
  <si>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</si>
  <si>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</si>
  <si>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</si>
  <si>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</si>
  <si>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</si>
  <si>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</si>
  <si>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</si>
  <si>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</si>
  <si>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</si>
  <si>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</si>
  <si>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</si>
  <si>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</si>
  <si>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</si>
  <si>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</si>
  <si>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</si>
  <si>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</si>
  <si>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</si>
  <si>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</si>
  <si>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</si>
  <si>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</si>
  <si>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</si>
  <si>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</si>
  <si>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</si>
  <si>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</si>
  <si>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</si>
  <si>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</si>
  <si>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</si>
  <si>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</si>
  <si>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</si>
  <si>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</si>
  <si>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</si>
  <si>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</si>
  <si>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</si>
  <si>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</si>
  <si>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</si>
  <si>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</si>
  <si>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</si>
  <si>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</si>
  <si>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</si>
  <si>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</si>
  <si>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</si>
  <si>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</si>
  <si>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</si>
  <si>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</si>
  <si>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</si>
  <si>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</si>
  <si>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</si>
  <si>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</si>
  <si>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</si>
  <si>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</si>
  <si>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</si>
  <si>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</si>
  <si>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</si>
  <si>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</si>
  <si>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</si>
  <si>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</si>
  <si>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</si>
  <si>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</si>
  <si>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</si>
  <si>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</si>
  <si>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</si>
  <si>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</si>
  <si>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</si>
  <si>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</si>
  <si>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</si>
  <si>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</si>
  <si>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</si>
  <si>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</si>
  <si>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</si>
  <si>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</si>
  <si>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</si>
  <si>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</si>
  <si>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</si>
  <si>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</si>
  <si>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</si>
  <si>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</si>
  <si>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</si>
  <si>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</si>
  <si>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</si>
  <si>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</si>
  <si>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</si>
  <si>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</si>
  <si>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</si>
  <si>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</si>
  <si>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</si>
  <si>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</si>
  <si>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</si>
  <si>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</si>
  <si>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</si>
  <si>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</si>
  <si>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</si>
  <si>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</si>
  <si>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</si>
  <si>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</si>
  <si>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</si>
  <si>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</si>
  <si>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</si>
  <si>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</si>
  <si>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</si>
  <si>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</si>
  <si>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</si>
  <si>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</si>
  <si>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</si>
  <si>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</si>
  <si>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</si>
  <si>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</si>
  <si>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</si>
  <si>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</si>
  <si>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</si>
  <si>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</si>
  <si>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</si>
  <si>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</si>
  <si>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</si>
  <si>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</si>
  <si>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</si>
  <si>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</si>
  <si>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</si>
  <si>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</si>
  <si>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</si>
  <si>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</si>
  <si>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</si>
  <si>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</si>
  <si>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</si>
  <si>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</si>
  <si>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</si>
  <si>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</si>
  <si>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</si>
  <si>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</si>
  <si>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</si>
  <si>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</si>
  <si>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</si>
  <si>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</si>
  <si>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</si>
  <si>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</si>
  <si>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</si>
  <si>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</si>
  <si>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</si>
  <si>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</si>
  <si>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</si>
  <si>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</si>
  <si>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</si>
  <si>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</si>
  <si>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</si>
  <si>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</si>
  <si>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</si>
  <si>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</si>
  <si>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</si>
  <si>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</si>
  <si>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</si>
  <si>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</si>
  <si>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</si>
  <si>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</si>
  <si>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</si>
  <si>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</si>
  <si>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</si>
  <si>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</si>
  <si>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</si>
  <si>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</si>
  <si>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</si>
  <si>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</si>
  <si>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</si>
  <si>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</si>
  <si>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</si>
  <si>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</si>
  <si>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</si>
  <si>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</si>
  <si>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</si>
  <si>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</si>
  <si>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</si>
  <si>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</si>
  <si>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</si>
  <si>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</si>
  <si>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</si>
  <si>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</si>
  <si>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</si>
  <si>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</si>
  <si>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</si>
  <si>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</si>
  <si>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</si>
  <si>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</si>
  <si>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</si>
  <si>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</si>
  <si>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</si>
  <si>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</si>
  <si>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</si>
  <si>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</si>
  <si>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</si>
  <si>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</si>
  <si>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</si>
  <si>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</si>
  <si>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</si>
  <si>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</si>
  <si>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</si>
  <si>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</si>
  <si>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</si>
  <si>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</si>
  <si>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</si>
  <si>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</si>
  <si>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</si>
  <si>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</si>
  <si>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</si>
  <si>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</si>
  <si>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</si>
  <si>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</si>
  <si>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</si>
  <si>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</si>
  <si>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</si>
  <si>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</si>
  <si>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</si>
  <si>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</si>
  <si>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</si>
  <si>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</si>
  <si>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</si>
  <si>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</si>
  <si>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</si>
  <si>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</si>
  <si>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</si>
  <si>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</si>
  <si>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</si>
  <si>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</si>
  <si>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</si>
  <si>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</si>
  <si>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</si>
  <si>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</si>
  <si>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</si>
  <si>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</si>
  <si>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</si>
  <si>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</si>
  <si>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</si>
  <si>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</si>
  <si>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</si>
  <si>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</si>
  <si>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</si>
  <si>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</si>
  <si>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</si>
  <si>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</si>
  <si>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</si>
  <si>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</si>
  <si>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</si>
  <si>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</si>
  <si>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</si>
  <si>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</si>
  <si>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</si>
  <si>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</si>
  <si>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</si>
  <si>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</si>
  <si>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</si>
  <si>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</si>
  <si>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</si>
  <si>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</si>
  <si>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</si>
  <si>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</si>
  <si>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</si>
  <si>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</si>
  <si>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</si>
  <si>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</si>
  <si>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</si>
  <si>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</si>
  <si>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</si>
  <si>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</si>
  <si>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</si>
  <si>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</si>
  <si>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</si>
  <si>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</si>
  <si>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</si>
  <si>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</si>
  <si>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</si>
  <si>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</si>
  <si>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</si>
  <si>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</si>
  <si>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</si>
  <si>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</si>
  <si>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</si>
  <si>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</si>
  <si>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</si>
  <si>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</si>
  <si>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</si>
  <si>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</si>
  <si>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</si>
  <si>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</si>
  <si>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</si>
  <si>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</si>
  <si>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</si>
  <si>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</si>
  <si>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</si>
  <si>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</si>
  <si>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</si>
  <si>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</si>
  <si>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</si>
  <si>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</si>
  <si>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</si>
  <si>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</si>
  <si>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</si>
  <si>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</si>
  <si>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</si>
  <si>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</si>
  <si>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</si>
  <si>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</si>
  <si>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</si>
  <si>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</si>
  <si>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</si>
  <si>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</si>
  <si>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</si>
  <si>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</si>
  <si>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</si>
  <si>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</si>
  <si>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</si>
  <si>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</si>
  <si>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</si>
  <si>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</si>
  <si>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</si>
  <si>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</si>
  <si>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</si>
  <si>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</si>
  <si>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</si>
  <si>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</si>
  <si>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</si>
  <si>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</si>
  <si>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</si>
  <si>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</si>
  <si>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</si>
  <si>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</si>
  <si>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</si>
  <si>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</si>
  <si>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</si>
  <si>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</si>
  <si>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</si>
  <si>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</si>
  <si>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</si>
  <si>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</si>
  <si>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</si>
  <si>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</si>
  <si>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</si>
  <si>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</si>
  <si>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</si>
  <si>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</si>
  <si>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</si>
  <si>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</si>
  <si>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</si>
  <si>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</si>
  <si>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</si>
  <si>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</si>
  <si>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</si>
  <si>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</si>
  <si>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</si>
  <si>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</si>
  <si>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</si>
  <si>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</si>
  <si>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</si>
  <si>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</si>
  <si>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</si>
  <si>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</si>
  <si>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</si>
  <si>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</si>
  <si>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</si>
  <si>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</si>
  <si>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</si>
  <si>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</si>
  <si>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</si>
  <si>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</si>
  <si>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</si>
  <si>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</si>
  <si>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</si>
  <si>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</si>
  <si>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</si>
  <si>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</si>
  <si>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</si>
  <si>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</si>
  <si>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</si>
  <si>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</si>
  <si>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</si>
  <si>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</si>
  <si>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</si>
  <si>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</si>
  <si>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</si>
  <si>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</si>
  <si>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</si>
  <si>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</si>
  <si>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</si>
  <si>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</si>
  <si>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</si>
  <si>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</si>
  <si>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</si>
  <si>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</si>
  <si>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</si>
  <si>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</si>
  <si>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</si>
  <si>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</si>
  <si>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</si>
  <si>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</si>
  <si>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</si>
  <si>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</si>
  <si>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</si>
  <si>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</si>
  <si>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</si>
  <si>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</si>
  <si>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</si>
  <si>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</si>
  <si>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</si>
  <si>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</si>
  <si>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</si>
  <si>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</si>
  <si>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</si>
  <si>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</si>
  <si>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</si>
  <si>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</si>
  <si>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</si>
  <si>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</si>
  <si>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</si>
  <si>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</si>
  <si>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</si>
  <si>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</si>
  <si>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</si>
  <si>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</si>
  <si>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</si>
  <si>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</si>
  <si>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</si>
  <si>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</si>
  <si>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</si>
  <si>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</si>
  <si>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</si>
  <si>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</si>
  <si>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</si>
  <si>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</si>
  <si>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</si>
  <si>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</si>
  <si>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</si>
  <si>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</si>
  <si>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</si>
  <si>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</si>
  <si>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</si>
  <si>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</si>
  <si>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</si>
  <si>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</si>
  <si>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</si>
  <si>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</si>
  <si>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</si>
  <si>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</si>
  <si>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</si>
  <si>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</si>
  <si>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</si>
  <si>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</si>
  <si>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</si>
  <si>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</si>
  <si>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</si>
  <si>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</si>
  <si>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</si>
  <si>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</si>
  <si>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</si>
  <si>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</si>
  <si>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</si>
  <si>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</si>
  <si>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</si>
  <si>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</si>
  <si>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</si>
  <si>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</si>
  <si>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</si>
  <si>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</si>
  <si>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</si>
  <si>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</si>
  <si>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</si>
  <si>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</si>
  <si>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</si>
  <si>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</si>
  <si>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</si>
  <si>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</si>
  <si>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</si>
  <si>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</si>
  <si>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</si>
  <si>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</si>
  <si>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</si>
  <si>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</si>
  <si>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</si>
  <si>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</si>
  <si>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</si>
  <si>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</si>
  <si>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</si>
  <si>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</si>
  <si>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</si>
  <si>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</si>
  <si>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</si>
  <si>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</si>
  <si>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</si>
  <si>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</si>
  <si>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</si>
  <si>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</si>
  <si>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</si>
  <si>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</si>
  <si>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</si>
  <si>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</si>
  <si>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</si>
  <si>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</si>
  <si>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</si>
  <si>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</si>
  <si>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</si>
  <si>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</si>
  <si>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</si>
  <si>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</si>
  <si>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</si>
  <si>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</si>
  <si>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</si>
  <si>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</si>
  <si>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</si>
  <si>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</si>
  <si>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</si>
  <si>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</si>
  <si>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</si>
  <si>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</si>
  <si>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</si>
  <si>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</si>
  <si>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</si>
  <si>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</si>
  <si>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</si>
  <si>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</si>
  <si>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</si>
  <si>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</si>
  <si>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</si>
  <si>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</si>
  <si>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</si>
  <si>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</si>
  <si>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</si>
  <si>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</si>
  <si>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</si>
  <si>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</si>
  <si>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</si>
  <si>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</si>
  <si>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</si>
  <si>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</si>
  <si>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</si>
  <si>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</si>
  <si>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</si>
  <si>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</si>
  <si>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</si>
  <si>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</si>
  <si>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</si>
  <si>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</si>
  <si>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</si>
  <si>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</si>
  <si>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</si>
  <si>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</si>
  <si>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</si>
  <si>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</si>
  <si>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</si>
  <si>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</si>
  <si>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</si>
  <si>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</si>
  <si>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</si>
  <si>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</si>
  <si>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</si>
  <si>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</si>
  <si>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</si>
  <si>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</si>
  <si>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</si>
  <si>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</si>
  <si>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</si>
  <si>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</si>
  <si>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</si>
  <si>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</si>
  <si>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</si>
  <si>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</si>
  <si>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</si>
  <si>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</si>
  <si>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</si>
  <si>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</si>
  <si>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</si>
  <si>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</si>
  <si>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</si>
  <si>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</si>
  <si>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</si>
  <si>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</si>
  <si>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</si>
  <si>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</si>
  <si>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</si>
  <si>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</si>
  <si>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</si>
  <si>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</si>
  <si>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</si>
  <si>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</si>
  <si>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</si>
  <si>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</si>
  <si>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</si>
  <si>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</si>
  <si>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</si>
  <si>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</si>
  <si>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</si>
  <si>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</si>
  <si>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</si>
  <si>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</si>
  <si>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</si>
  <si>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</si>
  <si>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</si>
  <si>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</si>
  <si>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</si>
  <si>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</si>
  <si>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</si>
  <si>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</si>
  <si>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</si>
  <si>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</si>
  <si>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</si>
  <si>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</si>
  <si>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</si>
  <si>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</si>
  <si>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</si>
  <si>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</si>
  <si>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</si>
  <si>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</si>
  <si>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</si>
  <si>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</si>
  <si>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</si>
  <si>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</si>
  <si>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</si>
  <si>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</si>
  <si>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</si>
  <si>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</si>
  <si>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</si>
  <si>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</si>
  <si>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</si>
  <si>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</si>
  <si>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</si>
  <si>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</si>
  <si>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</si>
  <si>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</si>
  <si>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</si>
  <si>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</si>
  <si>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</si>
  <si>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</si>
  <si>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</si>
  <si>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</si>
  <si>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</si>
  <si>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</si>
  <si>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</si>
  <si>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</si>
  <si>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</si>
  <si>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</si>
  <si>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</si>
  <si>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</si>
  <si>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</si>
  <si>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</si>
  <si>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</si>
  <si>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</si>
  <si>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</si>
  <si>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</si>
  <si>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</si>
  <si>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</si>
  <si>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</si>
  <si>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</si>
  <si>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</si>
  <si>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</si>
  <si>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</si>
  <si>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</si>
  <si>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</si>
  <si>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</si>
  <si>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</si>
  <si>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</si>
  <si>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</si>
  <si>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</si>
  <si>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</si>
  <si>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</si>
  <si>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</si>
  <si>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</si>
  <si>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</si>
  <si>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</si>
  <si>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</si>
  <si>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</si>
  <si>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</si>
  <si>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</si>
  <si>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</si>
  <si>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</si>
  <si>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</si>
  <si>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</si>
  <si>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</si>
  <si>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</si>
  <si>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</si>
  <si>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</si>
  <si>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</si>
  <si>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</si>
  <si>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</si>
  <si>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</si>
  <si>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</si>
  <si>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</si>
  <si>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</si>
  <si>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</si>
  <si>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</si>
  <si>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</si>
  <si>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</si>
  <si>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</si>
  <si>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</si>
  <si>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</si>
  <si>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</si>
  <si>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</si>
  <si>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</si>
  <si>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</si>
  <si>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</si>
  <si>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</si>
  <si>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</si>
  <si>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</si>
  <si>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</si>
  <si>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</si>
  <si>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</si>
  <si>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</si>
  <si>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</si>
  <si>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</si>
  <si>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</si>
  <si>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</si>
  <si>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</si>
  <si>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</si>
  <si>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</si>
  <si>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</si>
  <si>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</si>
  <si>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</si>
  <si>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</si>
  <si>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</si>
  <si>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</si>
  <si>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</si>
  <si>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</si>
  <si>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</si>
  <si>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</si>
  <si>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</si>
  <si>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</si>
  <si>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</si>
  <si>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</si>
  <si>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</si>
  <si>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</si>
  <si>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</si>
  <si>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</si>
  <si>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</si>
  <si>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</si>
  <si>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</si>
  <si>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</si>
  <si>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</si>
  <si>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</si>
  <si>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</si>
  <si>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</si>
  <si>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</si>
  <si>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</si>
  <si>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</si>
  <si>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</si>
  <si>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</si>
  <si>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</si>
  <si>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</si>
  <si>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</si>
  <si>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</si>
  <si>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</si>
  <si>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</si>
  <si>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</si>
  <si>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</si>
  <si>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</si>
  <si>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</si>
  <si>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</si>
  <si>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</si>
  <si>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</si>
  <si>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</si>
  <si>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</si>
  <si>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</si>
  <si>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</si>
  <si>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</si>
  <si>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</si>
  <si>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</si>
  <si>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</si>
  <si>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</si>
  <si>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</si>
  <si>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</si>
  <si>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</si>
  <si>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</si>
  <si>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</si>
  <si>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</si>
  <si>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</si>
  <si>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</si>
  <si>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</si>
  <si>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</si>
  <si>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</si>
  <si>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</si>
  <si>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</si>
  <si>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</si>
  <si>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</si>
  <si>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</si>
  <si>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</si>
  <si>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</si>
  <si>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</si>
  <si>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</si>
  <si>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</si>
  <si>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</si>
  <si>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</si>
  <si>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</si>
  <si>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</si>
  <si>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</si>
  <si>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</si>
  <si>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</si>
  <si>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</si>
  <si>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</si>
  <si>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</si>
  <si>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</si>
  <si>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</si>
  <si>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</si>
  <si>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</si>
  <si>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</si>
  <si>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</si>
  <si>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</si>
  <si>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</si>
  <si>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</si>
  <si>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</si>
  <si>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</si>
  <si>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</si>
  <si>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</si>
  <si>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</si>
  <si>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</si>
  <si>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</si>
  <si>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</si>
  <si>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</si>
  <si>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</si>
  <si>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</si>
  <si>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</si>
  <si>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</si>
  <si>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</si>
  <si>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</si>
  <si>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</si>
  <si>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</si>
  <si>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</si>
  <si>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</si>
  <si>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</si>
  <si>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</si>
  <si>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</si>
  <si>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</si>
  <si>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</si>
  <si>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</si>
  <si>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</si>
  <si>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</si>
  <si>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</si>
  <si>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</si>
  <si>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</si>
  <si>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</si>
  <si>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</si>
  <si>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</si>
  <si>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</si>
  <si>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</si>
  <si>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</si>
  <si>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</si>
  <si>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</si>
  <si>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</si>
  <si>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</si>
  <si>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</si>
  <si>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</si>
  <si>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</si>
  <si>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</si>
  <si>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</si>
  <si>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</si>
  <si>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</si>
  <si>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</si>
  <si>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</si>
  <si>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</si>
  <si>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</si>
  <si>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</si>
  <si>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</si>
  <si>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</si>
  <si>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</si>
  <si>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</si>
  <si>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</si>
  <si>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</si>
  <si>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</si>
  <si>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</si>
  <si>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</si>
  <si>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</si>
  <si>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</si>
  <si>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</si>
  <si>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</si>
  <si>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</si>
  <si>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</si>
  <si>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</si>
  <si>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</si>
  <si>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</si>
  <si>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</si>
  <si>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</si>
  <si>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</si>
  <si>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</si>
  <si>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</si>
  <si>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</si>
  <si>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</si>
  <si>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</si>
  <si>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</si>
  <si>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</si>
  <si>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</si>
  <si>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</si>
  <si>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</si>
  <si>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</si>
  <si>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</si>
  <si>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</si>
  <si>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</si>
  <si>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</si>
  <si>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</si>
  <si>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</si>
  <si>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</si>
  <si>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</si>
  <si>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</si>
  <si>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</si>
  <si>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</si>
  <si>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</si>
  <si>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</si>
  <si>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</si>
  <si>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</si>
  <si>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</si>
  <si>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</si>
  <si>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</si>
  <si>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</si>
  <si>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</si>
  <si>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</si>
  <si>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</si>
  <si>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</si>
  <si>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</si>
  <si>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</si>
  <si>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</si>
  <si>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</si>
  <si>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</si>
  <si>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</si>
  <si>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</si>
  <si>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</si>
  <si>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</si>
  <si>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</si>
  <si>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</si>
  <si>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</si>
  <si>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</si>
  <si>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</si>
  <si>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</si>
  <si>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</si>
  <si>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</si>
  <si>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</si>
  <si>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</si>
  <si>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</si>
  <si>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</si>
  <si>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</si>
  <si>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</si>
  <si>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</si>
  <si>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</si>
  <si>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</si>
  <si>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</si>
  <si>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</si>
  <si>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</si>
  <si>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</si>
  <si>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</si>
  <si>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</si>
  <si>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</si>
  <si>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</si>
  <si>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</si>
  <si>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</si>
  <si>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</si>
  <si>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</si>
  <si>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</si>
  <si>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</si>
  <si>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</si>
  <si>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</si>
  <si>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</si>
  <si>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</si>
  <si>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</si>
  <si>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</si>
  <si>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</si>
  <si>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</si>
  <si>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</si>
  <si>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</si>
  <si>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</si>
  <si>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</si>
  <si>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</si>
  <si>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</si>
  <si>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</si>
  <si>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</si>
  <si>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</si>
  <si>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</si>
  <si>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</si>
  <si>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</si>
  <si>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</si>
  <si>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</si>
  <si>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</si>
  <si>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</si>
  <si>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</si>
  <si>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</si>
  <si>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</si>
  <si>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</si>
  <si>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</si>
  <si>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</si>
  <si>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</si>
  <si>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</si>
  <si>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</si>
  <si>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</si>
  <si>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</si>
  <si>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</si>
  <si>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</si>
  <si>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</si>
  <si>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</si>
  <si>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</si>
  <si>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</si>
  <si>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</si>
  <si>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</si>
  <si>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</si>
  <si>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</si>
  <si>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</si>
  <si>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</si>
  <si>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</si>
  <si>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</si>
  <si>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</si>
  <si>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</si>
  <si>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</si>
  <si>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</si>
  <si>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</si>
  <si>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</si>
  <si>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</si>
  <si>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</si>
  <si>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</si>
  <si>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</si>
  <si>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</si>
  <si>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</si>
  <si>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</si>
  <si>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</si>
  <si>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</si>
  <si>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</si>
  <si>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</si>
  <si>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</si>
  <si>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</si>
  <si>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</si>
  <si>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</si>
  <si>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</si>
  <si>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</si>
  <si>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</si>
  <si>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</si>
  <si>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</si>
  <si>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</si>
  <si>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</si>
  <si>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</si>
  <si>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</si>
  <si>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</si>
  <si>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</si>
  <si>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</si>
  <si>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</si>
  <si>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</si>
  <si>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</si>
  <si>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</si>
  <si>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</si>
  <si>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</si>
  <si>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</si>
  <si>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</si>
  <si>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</si>
  <si>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</si>
  <si>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</si>
  <si>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</si>
  <si>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</si>
  <si>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</si>
  <si>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</si>
  <si>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</si>
  <si>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</si>
  <si>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</si>
  <si>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</si>
  <si>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</si>
  <si>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</si>
  <si>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</si>
  <si>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</si>
  <si>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</si>
  <si>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</si>
  <si>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</si>
  <si>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</si>
  <si>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</si>
  <si>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</si>
  <si>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</si>
  <si>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</si>
  <si>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</si>
  <si>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</si>
  <si>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</si>
  <si>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</si>
  <si>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</si>
  <si>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</si>
  <si>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</si>
  <si>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</si>
  <si>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</si>
  <si>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</si>
  <si>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</si>
  <si>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</si>
  <si>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</si>
  <si>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</si>
  <si>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</si>
  <si>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</si>
  <si>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</si>
  <si>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</si>
  <si>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</si>
  <si>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</si>
  <si>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</si>
  <si>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</si>
  <si>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</si>
  <si>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</si>
  <si>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</si>
  <si>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</si>
  <si>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</si>
  <si>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</si>
  <si>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</si>
  <si>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</si>
  <si>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</si>
  <si>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</si>
  <si>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</si>
  <si>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</si>
  <si>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</si>
  <si>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</si>
  <si>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</si>
  <si>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</si>
  <si>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</si>
  <si>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</si>
  <si>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</si>
  <si>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</si>
  <si>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</si>
  <si>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</si>
  <si>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</si>
  <si>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</si>
  <si>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</si>
  <si>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</si>
  <si>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</si>
  <si>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</si>
  <si>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</si>
  <si>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</si>
  <si>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</si>
  <si>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</si>
  <si>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</si>
  <si>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</si>
  <si>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</si>
  <si>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</si>
  <si>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</si>
  <si>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</si>
  <si>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</si>
  <si>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</si>
  <si>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</si>
  <si>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</si>
  <si>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</si>
  <si>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</si>
  <si>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</si>
  <si>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</si>
  <si>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</si>
  <si>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</si>
  <si>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</si>
  <si>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</si>
  <si>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</si>
  <si>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</si>
  <si>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</si>
  <si>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</si>
  <si>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</si>
  <si>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</si>
  <si>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</si>
  <si>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</si>
  <si>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</si>
  <si>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</si>
  <si>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</si>
  <si>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</si>
  <si>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</si>
  <si>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</si>
  <si>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</si>
  <si>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</si>
  <si>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</si>
  <si>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</si>
  <si>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</si>
  <si>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</si>
  <si>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</si>
  <si>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</si>
  <si>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</si>
  <si>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</si>
  <si>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</si>
  <si>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</si>
  <si>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</si>
  <si>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</si>
  <si>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</si>
  <si>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</si>
  <si>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</si>
  <si>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</si>
  <si>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</si>
  <si>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</si>
  <si>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</si>
  <si>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</si>
  <si>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</si>
  <si>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</si>
  <si>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</si>
  <si>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</si>
  <si>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</si>
  <si>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</si>
  <si>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</si>
  <si>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</si>
  <si>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</si>
  <si>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</si>
  <si>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</si>
  <si>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</si>
  <si>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</si>
  <si>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</si>
  <si>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</si>
  <si>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</si>
  <si>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</si>
  <si>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</si>
  <si>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</si>
  <si>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</si>
  <si>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</si>
  <si>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</si>
  <si>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</si>
  <si>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</si>
  <si>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</si>
  <si>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</si>
  <si>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</si>
  <si>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</si>
  <si>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</si>
  <si>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</si>
  <si>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</si>
  <si>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</si>
  <si>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</si>
  <si>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</si>
  <si>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</si>
  <si>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</si>
  <si>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</si>
  <si>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</si>
  <si>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</si>
  <si>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</si>
  <si>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</si>
  <si>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</si>
  <si>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</si>
  <si>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</si>
  <si>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</si>
  <si>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</si>
  <si>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</si>
  <si>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</si>
  <si>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</si>
  <si>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</si>
  <si>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</si>
  <si>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</si>
  <si>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</si>
  <si>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</si>
  <si>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</si>
  <si>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</si>
  <si>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</si>
  <si>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</si>
  <si>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</si>
  <si>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</si>
  <si>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</si>
  <si>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</si>
  <si>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</si>
  <si>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</si>
  <si>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</si>
  <si>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</si>
  <si>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</si>
  <si>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</si>
  <si>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</si>
  <si>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</si>
  <si>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</si>
  <si>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</si>
  <si>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</si>
  <si>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</si>
  <si>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</si>
  <si>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</si>
  <si>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</si>
  <si>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</si>
  <si>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</si>
  <si>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</si>
  <si>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</si>
  <si>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</si>
  <si>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</si>
  <si>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</si>
  <si>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</si>
  <si>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</si>
  <si>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</si>
  <si>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</si>
  <si>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</si>
  <si>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</si>
  <si>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</si>
  <si>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</si>
  <si>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</si>
  <si>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</si>
  <si>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</si>
  <si>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</si>
  <si>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</si>
  <si>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</si>
  <si>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</si>
  <si>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</si>
  <si>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</si>
  <si>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</si>
  <si>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</si>
  <si>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</si>
  <si>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</si>
  <si>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</si>
  <si>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</si>
  <si>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</si>
  <si>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</si>
  <si>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</si>
  <si>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</si>
  <si>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</si>
  <si>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</si>
  <si>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</si>
  <si>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</si>
  <si>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</si>
  <si>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</si>
  <si>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</si>
  <si>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</si>
  <si>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</si>
  <si>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</si>
  <si>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</si>
  <si>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</si>
  <si>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</si>
  <si>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</si>
  <si>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</si>
  <si>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</si>
  <si>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</si>
  <si>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</si>
  <si>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</si>
  <si>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</si>
  <si>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</si>
  <si>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</si>
  <si>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</si>
  <si>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</si>
  <si>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</si>
  <si>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</si>
  <si>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</si>
  <si>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</si>
  <si>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</si>
  <si>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</si>
  <si>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</si>
  <si>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</si>
  <si>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</si>
  <si>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</si>
  <si>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</si>
  <si>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</si>
  <si>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</si>
  <si>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</si>
  <si>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</si>
  <si>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</si>
  <si>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</si>
  <si>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</si>
  <si>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</si>
  <si>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</si>
  <si>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</si>
  <si>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</si>
  <si>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</si>
  <si>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</si>
  <si>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</si>
  <si>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</si>
  <si>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</si>
  <si>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</si>
  <si>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</si>
  <si>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</si>
  <si>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</si>
  <si>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</si>
  <si>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</si>
  <si>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</si>
  <si>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</si>
  <si>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</si>
  <si>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</si>
  <si>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</si>
  <si>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</si>
  <si>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</si>
  <si>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</si>
  <si>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</si>
  <si>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</si>
  <si>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</si>
  <si>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</si>
  <si>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</si>
  <si>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</si>
  <si>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</si>
  <si>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</si>
  <si>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</si>
  <si>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</si>
  <si>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</si>
  <si>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</si>
  <si>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</si>
  <si>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</si>
  <si>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</si>
  <si>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</si>
  <si>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</si>
  <si>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</si>
  <si>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</si>
  <si>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</si>
  <si>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</si>
  <si>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</si>
  <si>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</si>
  <si>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</si>
  <si>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</si>
  <si>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</si>
  <si>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</si>
  <si>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</si>
  <si>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</si>
  <si>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</si>
  <si>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</si>
  <si>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</si>
  <si>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</si>
  <si>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</si>
  <si>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</si>
  <si>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</si>
  <si>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</si>
  <si>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</si>
  <si>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</si>
  <si>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</si>
  <si>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</si>
  <si>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</si>
  <si>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</si>
  <si>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</si>
  <si>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</si>
  <si>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</si>
  <si>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</si>
  <si>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</si>
  <si>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</si>
  <si>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</si>
  <si>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</si>
  <si>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</si>
  <si>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</si>
  <si>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</si>
  <si>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</si>
  <si>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</si>
  <si>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</si>
  <si>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</si>
  <si>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</si>
  <si>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</si>
  <si>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</si>
  <si>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</si>
  <si>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</si>
  <si>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</si>
  <si>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</si>
  <si>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</si>
  <si>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</si>
  <si>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</si>
  <si>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</si>
  <si>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</si>
  <si>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</si>
  <si>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</si>
  <si>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</si>
  <si>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</si>
  <si>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</si>
  <si>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</si>
  <si>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</si>
  <si>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</si>
  <si>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</si>
  <si>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</si>
  <si>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</si>
  <si>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</si>
  <si>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</si>
  <si>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</si>
  <si>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</si>
  <si>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</si>
  <si>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</si>
  <si>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</si>
  <si>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</si>
  <si>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</si>
  <si>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</si>
  <si>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</si>
  <si>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</si>
  <si>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</si>
  <si>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</si>
  <si>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</si>
  <si>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</si>
  <si>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</si>
  <si>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</si>
  <si>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</si>
  <si>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</si>
  <si>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</si>
  <si>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</si>
  <si>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</si>
  <si>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</si>
  <si>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</si>
  <si>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</si>
  <si>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</si>
  <si>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</si>
  <si>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</si>
  <si>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</si>
  <si>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</si>
  <si>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</si>
  <si>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</si>
  <si>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</si>
  <si>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</si>
  <si>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</si>
  <si>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</si>
  <si>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</si>
  <si>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</si>
  <si>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</si>
  <si>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</si>
  <si>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</si>
  <si>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</si>
  <si>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</si>
  <si>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</si>
  <si>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</si>
  <si>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</si>
  <si>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</si>
  <si>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</si>
  <si>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</si>
  <si>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</si>
  <si>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</si>
  <si>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</si>
  <si>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</si>
  <si>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</si>
  <si>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</si>
  <si>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</si>
  <si>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</si>
  <si>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</si>
  <si>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</si>
  <si>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</si>
  <si>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</si>
  <si>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</si>
  <si>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</si>
  <si>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</si>
  <si>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</si>
  <si>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</si>
  <si>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</si>
  <si>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</si>
  <si>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</si>
  <si>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</si>
  <si>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</si>
  <si>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</si>
  <si>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</si>
  <si>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</si>
  <si>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</si>
  <si>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</si>
  <si>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</si>
  <si>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</si>
  <si>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</si>
  <si>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</si>
  <si>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</si>
  <si>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</si>
  <si>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</si>
  <si>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</si>
  <si>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</si>
  <si>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</si>
  <si>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</si>
  <si>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</si>
  <si>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</si>
  <si>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</si>
  <si>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</si>
  <si>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</si>
  <si>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</si>
  <si>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</si>
  <si>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</si>
  <si>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</si>
  <si>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</si>
  <si>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</si>
  <si>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</si>
  <si>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</si>
  <si>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</si>
  <si>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</si>
  <si>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</si>
  <si>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</si>
  <si>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</si>
  <si>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</si>
  <si>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</si>
  <si>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</si>
  <si>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</si>
  <si>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</si>
  <si>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</si>
  <si>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</si>
  <si>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</si>
  <si>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</si>
  <si>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</si>
  <si>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</si>
  <si>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</si>
  <si>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</si>
  <si>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</si>
  <si>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</si>
  <si>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</si>
  <si>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</si>
  <si>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</si>
  <si>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</si>
  <si>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</si>
  <si>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</si>
  <si>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</si>
  <si>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</si>
  <si>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</si>
  <si>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</si>
  <si>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</si>
  <si>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</si>
  <si>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</si>
  <si>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</si>
  <si>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</si>
  <si>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</si>
  <si>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</si>
  <si>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</si>
  <si>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</si>
  <si>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</si>
  <si>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</si>
  <si>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</si>
  <si>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</si>
  <si>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</si>
  <si>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</si>
  <si>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</si>
  <si>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</si>
  <si>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</si>
  <si>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</si>
  <si>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</si>
  <si>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</si>
  <si>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</si>
  <si>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</si>
  <si>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</si>
  <si>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</si>
  <si>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</si>
  <si>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</si>
  <si>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</si>
  <si>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</si>
  <si>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</si>
  <si>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</si>
  <si>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</si>
  <si>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</si>
  <si>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</si>
  <si>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</si>
  <si>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</si>
  <si>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</si>
  <si>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</si>
  <si>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</si>
  <si>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</si>
  <si>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</si>
  <si>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</si>
  <si>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</si>
  <si>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</si>
  <si>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</si>
  <si>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</si>
  <si>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</si>
  <si>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</si>
  <si>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</si>
  <si>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</si>
  <si>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</si>
  <si>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</si>
  <si>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</si>
  <si>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</si>
  <si>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</si>
  <si>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</si>
  <si>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</si>
  <si>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</si>
  <si>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</si>
  <si>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</si>
  <si>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</si>
  <si>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</si>
  <si>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</si>
  <si>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</si>
  <si>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</si>
  <si>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</si>
  <si>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</si>
  <si>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</si>
  <si>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</si>
  <si>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</si>
  <si>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</si>
  <si>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</si>
  <si>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</si>
  <si>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</si>
  <si>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</si>
  <si>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</si>
  <si>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</si>
  <si>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</si>
  <si>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</si>
  <si>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</si>
  <si>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</si>
  <si>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</si>
  <si>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</si>
  <si>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</si>
  <si>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</si>
  <si>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</si>
  <si>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</si>
  <si>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</si>
  <si>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</si>
  <si>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</si>
  <si>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</si>
  <si>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</si>
  <si>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</si>
  <si>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</si>
  <si>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</si>
  <si>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</si>
  <si>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</si>
  <si>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</si>
  <si>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</si>
  <si>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</si>
  <si>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</si>
  <si>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</si>
  <si>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</si>
  <si>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</si>
  <si>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</si>
  <si>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</si>
  <si>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</si>
  <si>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</si>
  <si>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</si>
  <si>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</si>
  <si>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</si>
  <si>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</si>
  <si>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</si>
  <si>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</si>
  <si>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</si>
  <si>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</si>
  <si>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</si>
  <si>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</si>
  <si>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</si>
  <si>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</si>
  <si>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</si>
  <si>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</si>
  <si>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</si>
  <si>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</si>
  <si>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</si>
  <si>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</si>
  <si>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</si>
  <si>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</si>
  <si>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</si>
  <si>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</si>
  <si>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</si>
  <si>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</si>
  <si>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</si>
  <si>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</si>
  <si>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</si>
  <si>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</si>
  <si>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</si>
  <si>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</si>
  <si>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</si>
  <si>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</si>
  <si>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</si>
  <si>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</si>
  <si>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</si>
  <si>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</si>
  <si>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</si>
  <si>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</si>
  <si>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</si>
  <si>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</si>
  <si>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</si>
  <si>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</si>
  <si>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</si>
  <si>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</si>
  <si>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</si>
  <si>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</si>
  <si>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</si>
  <si>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</si>
  <si>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</si>
  <si>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</si>
  <si>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</si>
  <si>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</si>
  <si>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</si>
  <si>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</si>
  <si>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</si>
  <si>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</si>
  <si>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</si>
  <si>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</si>
  <si>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</si>
  <si>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</si>
  <si>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</si>
  <si>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</si>
  <si>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</si>
  <si>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</si>
  <si>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</si>
  <si>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</si>
  <si>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</si>
  <si>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</si>
  <si>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</si>
  <si>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</si>
  <si>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</si>
  <si>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</si>
  <si>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</si>
  <si>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</si>
  <si>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</si>
  <si>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</si>
  <si>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</si>
  <si>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</si>
  <si>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</si>
  <si>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</si>
  <si>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</si>
  <si>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</si>
  <si>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</si>
  <si>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</si>
  <si>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</si>
  <si>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</si>
  <si>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</si>
  <si>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</si>
  <si>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</si>
  <si>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</si>
  <si>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</si>
  <si>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</si>
  <si>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</si>
  <si>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</si>
  <si>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</si>
  <si>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</si>
  <si>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</si>
  <si>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</si>
  <si>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</si>
  <si>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</si>
  <si>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</si>
  <si>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</si>
  <si>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</si>
  <si>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</si>
  <si>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</si>
  <si>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</si>
  <si>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</si>
  <si>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</si>
  <si>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</si>
  <si>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</si>
  <si>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</si>
  <si>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</si>
  <si>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</si>
  <si>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</si>
  <si>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</si>
  <si>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</si>
  <si>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</si>
  <si>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</si>
  <si>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</si>
  <si>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</si>
  <si>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</si>
  <si>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</si>
  <si>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</si>
  <si>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</si>
  <si>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</si>
  <si>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</si>
  <si>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</si>
  <si>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</si>
  <si>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</si>
  <si>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</si>
  <si>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</si>
  <si>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</si>
  <si>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</si>
  <si>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</si>
  <si>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</si>
  <si>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</si>
  <si>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</si>
  <si>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</si>
  <si>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</si>
  <si>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</si>
  <si>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</si>
  <si>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</si>
  <si>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</si>
  <si>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</si>
  <si>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</si>
  <si>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</si>
  <si>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</si>
  <si>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</si>
  <si>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</si>
  <si>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</si>
  <si>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</si>
  <si>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</si>
  <si>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</si>
  <si>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</si>
  <si>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</si>
  <si>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</si>
  <si>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</si>
  <si>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</si>
  <si>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</si>
  <si>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</si>
  <si>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</si>
  <si>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</si>
  <si>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</si>
  <si>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</si>
  <si>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</si>
  <si>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</si>
  <si>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</si>
  <si>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</si>
  <si>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</si>
  <si>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</si>
  <si>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</si>
  <si>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</si>
  <si>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</si>
  <si>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</si>
  <si>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</si>
  <si>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</si>
  <si>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</si>
  <si>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</si>
  <si>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</si>
  <si>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</si>
  <si>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</si>
  <si>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</si>
  <si>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</si>
  <si>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</si>
  <si>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</si>
  <si>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</si>
  <si>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</si>
  <si>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</si>
  <si>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</si>
  <si>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</si>
  <si>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</si>
  <si>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</si>
  <si>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</si>
  <si>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</si>
  <si>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</si>
  <si>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</si>
  <si>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</si>
  <si>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</si>
  <si>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</si>
  <si>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</si>
  <si>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</si>
  <si>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</si>
  <si>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</si>
  <si>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</si>
  <si>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</si>
  <si>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</si>
  <si>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</si>
  <si>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</si>
  <si>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</si>
  <si>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</si>
  <si>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</si>
  <si>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</si>
  <si>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</si>
  <si>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</si>
  <si>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</si>
  <si>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</si>
  <si>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</si>
  <si>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</si>
  <si>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</si>
  <si>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</si>
  <si>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</si>
  <si>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</si>
  <si>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</si>
  <si>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</si>
  <si>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</si>
  <si>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</si>
  <si>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</si>
  <si>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</si>
  <si>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</si>
  <si>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</si>
  <si>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</si>
  <si>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</si>
  <si>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</si>
  <si>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</si>
  <si>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</si>
  <si>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</si>
  <si>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</si>
  <si>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</si>
  <si>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</si>
  <si>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</si>
  <si>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</si>
  <si>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</si>
  <si>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</si>
  <si>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</si>
  <si>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</si>
  <si>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</si>
  <si>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</si>
  <si>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</si>
  <si>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</si>
  <si>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</si>
  <si>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</si>
  <si>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</si>
  <si>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</si>
  <si>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</si>
  <si>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</si>
  <si>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</si>
  <si>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</si>
  <si>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</si>
  <si>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</si>
  <si>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</si>
  <si>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</si>
  <si>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</si>
  <si>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</si>
  <si>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</si>
  <si>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</si>
  <si>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</si>
  <si>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</si>
  <si>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</si>
  <si>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</si>
  <si>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</si>
  <si>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</si>
  <si>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</si>
  <si>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</si>
  <si>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</si>
  <si>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</si>
  <si>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</si>
  <si>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</si>
  <si>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</si>
  <si>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</si>
  <si>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</si>
  <si>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</si>
  <si>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</si>
  <si>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</si>
  <si>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</si>
  <si>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</si>
  <si>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</si>
  <si>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</si>
  <si>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</si>
  <si>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</si>
  <si>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</si>
  <si>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</si>
  <si>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</si>
  <si>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</si>
  <si>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</si>
  <si>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</si>
  <si>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</si>
  <si>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</si>
  <si>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</si>
  <si>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</si>
  <si>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</si>
  <si>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</si>
  <si>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</si>
  <si>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</si>
  <si>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</si>
  <si>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</si>
  <si>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</si>
  <si>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</si>
  <si>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</si>
  <si>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</si>
  <si>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</si>
  <si>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</si>
  <si>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</si>
  <si>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</si>
  <si>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</si>
  <si>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</si>
  <si>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</si>
  <si>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</si>
  <si>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</si>
  <si>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</si>
  <si>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</si>
  <si>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</si>
  <si>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</si>
  <si>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</si>
  <si>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</si>
  <si>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</si>
  <si>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</si>
  <si>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</si>
  <si>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</si>
  <si>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</si>
  <si>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</si>
  <si>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</si>
  <si>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</si>
  <si>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</si>
  <si>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</si>
  <si>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</si>
  <si>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</si>
  <si>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</si>
  <si>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</si>
  <si>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</si>
  <si>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</si>
  <si>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</si>
  <si>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</si>
  <si>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</si>
  <si>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</si>
  <si>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</si>
  <si>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</si>
  <si>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</si>
  <si>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</si>
  <si>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</si>
  <si>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</si>
  <si>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</si>
  <si>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</si>
  <si>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</si>
  <si>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</si>
  <si>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</si>
  <si>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</si>
  <si>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</si>
  <si>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</si>
  <si>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</si>
  <si>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</si>
  <si>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</si>
  <si>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</si>
  <si>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</si>
  <si>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</si>
  <si>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</si>
  <si>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</si>
  <si>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</si>
  <si>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</si>
  <si>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</si>
  <si>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</si>
  <si>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</si>
  <si>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</si>
  <si>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</si>
  <si>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</si>
  <si>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</si>
  <si>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</si>
  <si>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</si>
  <si>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</si>
  <si>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</si>
  <si>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</si>
  <si>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</si>
  <si>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</si>
  <si>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</si>
  <si>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</si>
  <si>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</si>
  <si>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</si>
  <si>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</si>
  <si>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</si>
  <si>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</si>
  <si>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</si>
  <si>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</si>
  <si>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</si>
  <si>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</si>
  <si>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</si>
  <si>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</si>
  <si>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</si>
  <si>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</si>
  <si>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</si>
  <si>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</si>
  <si>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</si>
  <si>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</si>
  <si>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</si>
  <si>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</si>
  <si>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</si>
  <si>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</si>
  <si>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</si>
  <si>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</si>
  <si>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</si>
  <si>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</si>
  <si>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</si>
  <si>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</si>
  <si>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</si>
  <si>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</si>
  <si>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</si>
  <si>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</si>
  <si>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</si>
  <si>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</si>
  <si>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</si>
  <si>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</si>
  <si>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</si>
  <si>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</si>
  <si>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</si>
  <si>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</si>
  <si>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</si>
  <si>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</si>
  <si>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</si>
  <si>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</si>
  <si>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</si>
  <si>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</si>
  <si>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</si>
  <si>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</si>
  <si>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</si>
  <si>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</si>
  <si>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</si>
  <si>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</si>
  <si>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</si>
  <si>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</si>
  <si>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</si>
  <si>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</si>
  <si>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</si>
  <si>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</si>
  <si>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</si>
  <si>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</si>
  <si>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</si>
  <si>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</si>
  <si>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</si>
  <si>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</si>
  <si>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</si>
  <si>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</si>
  <si>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</si>
  <si>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</si>
  <si>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</si>
  <si>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</si>
  <si>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</si>
  <si>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</si>
  <si>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</si>
  <si>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</si>
  <si>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</si>
  <si>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</si>
  <si>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</si>
  <si>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</si>
  <si>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</si>
  <si>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</si>
  <si>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</si>
  <si>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</si>
  <si>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</si>
  <si>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</si>
  <si>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</si>
  <si>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</si>
  <si>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</si>
  <si>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</si>
  <si>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</si>
  <si>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</si>
  <si>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</si>
  <si>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</si>
  <si>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</si>
  <si>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</si>
  <si>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</si>
  <si>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</si>
  <si>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</si>
  <si>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</si>
  <si>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</si>
  <si>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</si>
  <si>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</si>
  <si>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</si>
  <si>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</si>
  <si>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</si>
  <si>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</si>
  <si>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</si>
  <si>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</si>
  <si>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</si>
  <si>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</si>
  <si>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</si>
  <si>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</si>
  <si>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</si>
  <si>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</si>
  <si>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</si>
  <si>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</si>
  <si>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</si>
  <si>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</si>
  <si>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</si>
  <si>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</si>
  <si>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</si>
  <si>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</si>
  <si>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</si>
  <si>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</si>
  <si>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</si>
  <si>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</si>
  <si>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</si>
  <si>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</si>
  <si>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</si>
  <si>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</si>
  <si>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</si>
  <si>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</si>
  <si>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</si>
  <si>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</si>
  <si>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</si>
  <si>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</si>
  <si>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</si>
  <si>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</si>
  <si>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</si>
  <si>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</si>
  <si>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</si>
  <si>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</si>
  <si>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</si>
  <si>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</si>
  <si>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</si>
  <si>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</si>
  <si>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</si>
  <si>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</si>
  <si>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</si>
  <si>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</si>
  <si>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</si>
  <si>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</si>
  <si>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</si>
  <si>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</si>
  <si>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</si>
  <si>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</si>
  <si>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</si>
  <si>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</si>
  <si>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</si>
  <si>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</si>
  <si>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</si>
  <si>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</si>
  <si>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</si>
  <si>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</si>
  <si>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</si>
  <si>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</si>
  <si>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</si>
  <si>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</si>
  <si>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</si>
  <si>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</si>
  <si>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</si>
  <si>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</si>
  <si>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</si>
  <si>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</si>
  <si>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</si>
  <si>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</si>
  <si>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</si>
  <si>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</si>
  <si>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</si>
  <si>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</si>
  <si>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</si>
  <si>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</si>
  <si>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</si>
  <si>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</si>
  <si>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</si>
  <si>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</si>
  <si>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</si>
  <si>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</si>
  <si>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</si>
  <si>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</si>
  <si>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</si>
  <si>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</si>
  <si>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</si>
  <si>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</si>
  <si>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</si>
  <si>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</si>
  <si>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</si>
  <si>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</si>
  <si>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</si>
  <si>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</si>
  <si>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</si>
  <si>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</si>
  <si>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</si>
  <si>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</si>
  <si>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</si>
  <si>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</si>
  <si>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</si>
  <si>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</si>
  <si>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</si>
  <si>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</si>
  <si>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</si>
  <si>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</si>
  <si>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</si>
  <si>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</si>
  <si>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</si>
  <si>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</si>
  <si>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</si>
  <si>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</si>
  <si>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</si>
  <si>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</si>
  <si>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</si>
  <si>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</si>
  <si>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</si>
  <si>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</si>
  <si>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</si>
  <si>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</si>
  <si>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</si>
  <si>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</si>
  <si>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</si>
  <si>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</si>
  <si>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</si>
  <si>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</si>
  <si>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</si>
  <si>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</si>
  <si>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</si>
  <si>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</si>
  <si>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</si>
  <si>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</si>
  <si>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</si>
  <si>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</si>
  <si>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</si>
  <si>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</si>
  <si>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</si>
  <si>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</si>
  <si>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</si>
  <si>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</si>
  <si>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</si>
  <si>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</si>
  <si>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</si>
  <si>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</si>
  <si>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</si>
  <si>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</si>
  <si>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</si>
  <si>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</si>
  <si>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</si>
  <si>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</si>
  <si>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</si>
  <si>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</si>
  <si>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</si>
  <si>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</si>
  <si>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</si>
  <si>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</si>
  <si>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</si>
  <si>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</si>
  <si>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</si>
  <si>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</si>
  <si>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</si>
  <si>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</si>
  <si>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</si>
  <si>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</si>
  <si>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</si>
  <si>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</si>
  <si>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</si>
  <si>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</si>
  <si>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</si>
  <si>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</si>
  <si>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</si>
  <si>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</si>
  <si>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</si>
  <si>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</si>
  <si>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</si>
  <si>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</si>
  <si>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</si>
  <si>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</si>
  <si>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</si>
  <si>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</si>
  <si>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</si>
  <si>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</si>
  <si>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</si>
  <si>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</si>
  <si>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</si>
  <si>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</si>
  <si>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</si>
  <si>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</si>
  <si>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</si>
  <si>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</si>
  <si>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</si>
  <si>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</si>
  <si>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</si>
  <si>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</si>
  <si>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</si>
  <si>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</si>
  <si>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</si>
  <si>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</si>
  <si>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</si>
  <si>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</si>
  <si>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</si>
  <si>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</si>
  <si>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</si>
  <si>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</si>
  <si>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</si>
  <si>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</si>
  <si>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</si>
  <si>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</si>
  <si>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</si>
  <si>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</si>
  <si>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</si>
  <si>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</si>
  <si>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</si>
  <si>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</si>
  <si>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</si>
  <si>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</si>
  <si>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</si>
  <si>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</si>
  <si>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</si>
  <si>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</si>
  <si>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</si>
  <si>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</si>
  <si>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</si>
  <si>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</si>
  <si>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</si>
  <si>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</si>
  <si>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</si>
  <si>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</si>
  <si>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</si>
  <si>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</si>
  <si>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</si>
  <si>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</si>
  <si>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</si>
  <si>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</si>
  <si>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</si>
  <si>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</si>
  <si>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</si>
  <si>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</si>
  <si>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</si>
  <si>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</si>
  <si>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</si>
  <si>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</si>
  <si>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</si>
  <si>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</si>
  <si>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</si>
  <si>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</si>
  <si>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</si>
  <si>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</si>
  <si>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</si>
  <si>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</si>
  <si>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</si>
  <si>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</si>
  <si>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</si>
  <si>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</si>
  <si>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</si>
  <si>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</si>
  <si>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</si>
  <si>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</si>
  <si>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</si>
  <si>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</si>
  <si>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</si>
  <si>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</si>
  <si>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</si>
  <si>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</si>
  <si>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</si>
  <si>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</si>
  <si>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</si>
  <si>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</si>
  <si>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</si>
  <si>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</si>
  <si>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</si>
  <si>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</si>
  <si>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</si>
  <si>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</si>
  <si>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</si>
  <si>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</si>
  <si>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</si>
  <si>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</si>
  <si>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</si>
  <si>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</si>
  <si>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</si>
  <si>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</si>
  <si>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</si>
  <si>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</si>
  <si>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</si>
  <si>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</si>
  <si>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</si>
  <si>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</si>
  <si>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</si>
  <si>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</si>
  <si>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</si>
  <si>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</si>
  <si>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</si>
  <si>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</si>
  <si>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</si>
  <si>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</si>
  <si>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</si>
  <si>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</si>
  <si>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</si>
  <si>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</si>
  <si>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</si>
  <si>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</si>
  <si>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</si>
  <si>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</si>
  <si>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</si>
  <si>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</si>
  <si>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</si>
  <si>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</si>
  <si>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</si>
  <si>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</si>
  <si>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</si>
  <si>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</si>
  <si>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</si>
  <si>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</si>
  <si>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</si>
  <si>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</si>
  <si>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</si>
  <si>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</si>
  <si>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</si>
  <si>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</si>
  <si>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</si>
  <si>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</si>
  <si>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</si>
  <si>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</si>
  <si>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</si>
  <si>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</si>
  <si>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</si>
  <si>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</si>
  <si>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</si>
  <si>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</si>
  <si>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</si>
  <si>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</si>
  <si>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</si>
  <si>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</si>
  <si>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</si>
  <si>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</si>
  <si>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</si>
  <si>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</si>
  <si>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</si>
  <si>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</si>
  <si>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</si>
  <si>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</si>
  <si>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</si>
  <si>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</si>
  <si>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</si>
  <si>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</si>
  <si>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</si>
  <si>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</si>
  <si>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</si>
  <si>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</si>
  <si>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</si>
  <si>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</si>
  <si>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</si>
  <si>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</si>
  <si>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</si>
  <si>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</si>
  <si>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</si>
  <si>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</si>
  <si>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</si>
  <si>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</si>
  <si>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</si>
  <si>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</si>
  <si>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</si>
  <si>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</si>
  <si>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</si>
  <si>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</si>
  <si>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</si>
  <si>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</si>
  <si>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</si>
  <si>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</si>
  <si>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</si>
  <si>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</si>
  <si>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</si>
  <si>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</si>
  <si>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</si>
  <si>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</si>
  <si>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</si>
  <si>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</si>
  <si>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</si>
  <si>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</si>
  <si>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</si>
  <si>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</si>
  <si>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</si>
  <si>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</si>
  <si>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</si>
  <si>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</si>
  <si>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</si>
  <si>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</si>
  <si>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</si>
  <si>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</si>
  <si>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</si>
  <si>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</si>
  <si>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</si>
  <si>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</si>
  <si>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</si>
  <si>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</si>
  <si>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</si>
  <si>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</si>
  <si>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</si>
  <si>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</si>
  <si>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</si>
  <si>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</si>
  <si>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</si>
  <si>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</si>
  <si>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</si>
  <si>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</si>
  <si>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</si>
  <si>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</si>
  <si>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</si>
  <si>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</si>
  <si>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</si>
  <si>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</si>
  <si>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</si>
  <si>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</si>
  <si>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</si>
  <si>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</si>
  <si>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</si>
  <si>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</si>
  <si>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</si>
  <si>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</si>
  <si>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</si>
  <si>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</si>
  <si>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</si>
  <si>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</si>
  <si>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</si>
  <si>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</si>
  <si>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</si>
  <si>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</si>
  <si>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</si>
  <si>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</si>
  <si>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</si>
  <si>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</si>
  <si>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</si>
  <si>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</si>
  <si>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</si>
  <si>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</si>
  <si>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</si>
  <si>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</si>
  <si>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</si>
  <si>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</si>
  <si>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</si>
  <si>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</si>
  <si>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</si>
  <si>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</si>
  <si>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</si>
  <si>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</si>
  <si>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</si>
  <si>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</si>
  <si>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</si>
  <si>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</si>
  <si>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</si>
  <si>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</si>
  <si>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</si>
  <si>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</si>
  <si>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</si>
  <si>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</si>
  <si>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</si>
  <si>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</si>
  <si>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</si>
  <si>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</si>
  <si>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</si>
  <si>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</si>
  <si>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</si>
  <si>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</si>
  <si>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</si>
  <si>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</si>
  <si>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</si>
  <si>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</si>
  <si>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</si>
  <si>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</si>
  <si>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</si>
  <si>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</si>
  <si>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</si>
  <si>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</si>
  <si>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</si>
  <si>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</si>
  <si>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</si>
  <si>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</si>
  <si>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</si>
  <si>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</si>
  <si>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</si>
  <si>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</si>
  <si>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</si>
  <si>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</si>
  <si>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</si>
  <si>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</si>
  <si>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</si>
  <si>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</si>
  <si>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</si>
  <si>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</si>
  <si>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</si>
  <si>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</si>
  <si>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</si>
  <si>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</si>
  <si>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</si>
  <si>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</si>
  <si>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</si>
  <si>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</si>
  <si>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</si>
  <si>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</si>
  <si>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</si>
  <si>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</si>
  <si>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</si>
  <si>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</si>
  <si>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</si>
  <si>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</si>
  <si>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</si>
  <si>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</si>
  <si>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</si>
  <si>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</si>
  <si>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</si>
  <si>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</si>
  <si>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</si>
  <si>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</si>
  <si>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</si>
  <si>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</si>
  <si>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</si>
  <si>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</si>
  <si>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</si>
  <si>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</si>
  <si>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</si>
  <si>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</si>
  <si>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</si>
  <si>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</si>
  <si>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</si>
  <si>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</si>
  <si>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</si>
  <si>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</si>
  <si>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</si>
  <si>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</si>
  <si>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</si>
  <si>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</si>
  <si>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</si>
  <si>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</si>
  <si>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</si>
  <si>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</si>
  <si>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</si>
  <si>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</si>
  <si>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</si>
  <si>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</si>
  <si>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</si>
  <si>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</si>
  <si>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</si>
  <si>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</si>
  <si>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</si>
  <si>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</si>
  <si>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</si>
  <si>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</si>
  <si>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</si>
  <si>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</si>
  <si>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</si>
  <si>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</si>
  <si>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</si>
  <si>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</si>
  <si>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</si>
  <si>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</si>
  <si>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</si>
  <si>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</si>
  <si>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</si>
  <si>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</si>
  <si>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</si>
  <si>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</si>
  <si>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</si>
  <si>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</si>
  <si>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</si>
  <si>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</si>
  <si>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</si>
  <si>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</si>
  <si>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</si>
  <si>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</si>
  <si>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</si>
  <si>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</si>
  <si>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</si>
  <si>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</si>
  <si>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</si>
  <si>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</si>
  <si>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</si>
  <si>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</si>
  <si>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</si>
  <si>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</si>
  <si>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</si>
  <si>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</si>
  <si>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</si>
  <si>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</si>
  <si>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</si>
  <si>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</si>
  <si>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</si>
  <si>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</si>
  <si>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</si>
  <si>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</si>
  <si>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</si>
  <si>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</si>
  <si>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</si>
  <si>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</si>
  <si>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</si>
  <si>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</si>
  <si>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</si>
  <si>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</si>
  <si>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</si>
  <si>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</si>
  <si>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</si>
  <si>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</si>
  <si>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</si>
  <si>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</si>
  <si>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</si>
  <si>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</si>
  <si>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</si>
  <si>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</si>
  <si>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</si>
  <si>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</si>
  <si>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</si>
  <si>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</si>
  <si>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</si>
  <si>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</si>
  <si>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</si>
  <si>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</si>
  <si>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</si>
  <si>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</si>
  <si>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</si>
  <si>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</si>
  <si>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</si>
  <si>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</si>
  <si>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</si>
  <si>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</si>
  <si>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</si>
  <si>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</si>
  <si>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</si>
  <si>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</si>
  <si>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</si>
  <si>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</si>
  <si>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</si>
  <si>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</si>
  <si>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</si>
  <si>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</si>
  <si>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</si>
  <si>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</si>
  <si>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</si>
  <si>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</si>
  <si>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</si>
  <si>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</si>
  <si>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</si>
  <si>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</si>
  <si>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</si>
  <si>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</si>
  <si>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</si>
  <si>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</si>
  <si>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</si>
  <si>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</si>
  <si>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</si>
  <si>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</si>
  <si>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</si>
  <si>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</si>
  <si>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</si>
  <si>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</si>
  <si>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</si>
  <si>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</si>
  <si>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</si>
  <si>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</si>
  <si>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</si>
  <si>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</si>
  <si>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</si>
  <si>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</si>
  <si>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</si>
  <si>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</si>
  <si>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</si>
  <si>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</si>
  <si>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</si>
  <si>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</si>
  <si>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</si>
  <si>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</si>
  <si>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</si>
  <si>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</si>
  <si>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</si>
  <si>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</si>
  <si>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</si>
  <si>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</si>
  <si>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</si>
  <si>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</si>
  <si>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</si>
  <si>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</si>
  <si>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</si>
  <si>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</si>
  <si>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</si>
  <si>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</si>
  <si>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</si>
  <si>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</si>
  <si>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</si>
  <si>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</si>
  <si>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</si>
  <si>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</si>
  <si>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</si>
  <si>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</si>
  <si>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</si>
  <si>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</si>
  <si>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</si>
  <si>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</si>
  <si>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</si>
  <si>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</si>
  <si>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</si>
  <si>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</si>
  <si>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</si>
  <si>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</si>
  <si>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</si>
  <si>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</si>
  <si>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</si>
  <si>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</si>
  <si>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</si>
  <si>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</si>
  <si>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</si>
  <si>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</si>
  <si>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</si>
  <si>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</si>
  <si>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</si>
  <si>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</si>
  <si>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</si>
  <si>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</si>
  <si>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</si>
  <si>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</si>
  <si>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</si>
  <si>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</si>
  <si>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</si>
  <si>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</si>
  <si>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</si>
  <si>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</si>
  <si>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</si>
  <si>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</si>
  <si>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</si>
  <si>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</si>
  <si>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</si>
  <si>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</si>
  <si>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</si>
  <si>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</si>
  <si>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</si>
  <si>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</si>
  <si>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</si>
  <si>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</si>
  <si>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</si>
  <si>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</si>
  <si>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</si>
  <si>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</si>
  <si>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</si>
  <si>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</si>
  <si>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</si>
  <si>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</si>
  <si>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</si>
  <si>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</si>
  <si>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</si>
  <si>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</si>
  <si>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</si>
  <si>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</si>
  <si>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</si>
  <si>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</si>
  <si>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</si>
  <si>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</si>
  <si>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</si>
  <si>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</si>
  <si>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</si>
  <si>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</si>
  <si>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</si>
  <si>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</si>
  <si>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</si>
  <si>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</si>
  <si>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</si>
  <si>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</si>
  <si>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</si>
  <si>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</si>
  <si>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</si>
  <si>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</si>
  <si>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</si>
  <si>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</si>
  <si>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</si>
  <si>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</si>
  <si>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</si>
  <si>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</si>
  <si>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</si>
  <si>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</si>
  <si>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</si>
  <si>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</si>
  <si>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</si>
  <si>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</si>
  <si>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</si>
  <si>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</si>
  <si>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</si>
  <si>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</si>
  <si>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</si>
  <si>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</si>
  <si>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</si>
  <si>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</si>
  <si>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</si>
  <si>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</si>
  <si>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</si>
  <si>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</si>
  <si>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</si>
  <si>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</si>
  <si>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</si>
  <si>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</si>
  <si>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</si>
  <si>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</si>
  <si>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</si>
  <si>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</si>
  <si>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</si>
  <si>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</si>
  <si>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</si>
  <si>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</si>
  <si>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</si>
  <si>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</si>
  <si>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</si>
  <si>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</si>
  <si>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</si>
  <si>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</si>
  <si>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</si>
  <si>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</si>
  <si>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</si>
  <si>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</si>
  <si>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</si>
  <si>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</si>
  <si>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</si>
  <si>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</si>
  <si>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</si>
  <si>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</si>
  <si>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</si>
  <si>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</si>
  <si>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</si>
  <si>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</si>
  <si>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</si>
  <si>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</si>
  <si>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</si>
  <si>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</si>
  <si>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</si>
  <si>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</si>
  <si>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</si>
  <si>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</si>
  <si>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</si>
  <si>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</si>
  <si>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</si>
  <si>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</si>
  <si>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</si>
  <si>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</si>
  <si>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</si>
  <si>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</si>
  <si>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</si>
  <si>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</si>
  <si>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</si>
  <si>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</si>
  <si>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</si>
  <si>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</si>
  <si>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</si>
  <si>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</si>
  <si>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</si>
  <si>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</si>
  <si>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</si>
  <si>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</si>
  <si>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</si>
  <si>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</si>
  <si>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</si>
  <si>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</si>
  <si>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</si>
  <si>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</si>
  <si>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</si>
  <si>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</si>
  <si>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</si>
  <si>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</si>
  <si>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</si>
  <si>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</si>
  <si>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</si>
  <si>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</si>
  <si>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</si>
  <si>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</si>
  <si>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</si>
  <si>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</si>
  <si>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</si>
  <si>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</si>
  <si>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</si>
  <si>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</si>
  <si>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</si>
  <si>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</si>
  <si>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</si>
  <si>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</si>
  <si>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</si>
  <si>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</si>
  <si>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</si>
  <si>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</si>
  <si>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</si>
  <si>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</si>
  <si>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</si>
  <si>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</si>
  <si>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</si>
  <si>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</si>
  <si>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</si>
  <si>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</si>
  <si>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</si>
  <si>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</si>
  <si>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</si>
  <si>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</si>
  <si>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</si>
  <si>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</si>
  <si>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</si>
  <si>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</si>
  <si>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</si>
  <si>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</si>
  <si>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</si>
  <si>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</si>
  <si>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</si>
  <si>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</si>
  <si>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</si>
  <si>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</si>
  <si>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</si>
  <si>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</si>
  <si>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</si>
  <si>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</si>
  <si>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</si>
  <si>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</si>
  <si>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</si>
  <si>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</si>
  <si>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</si>
  <si>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</si>
  <si>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</si>
  <si>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</si>
  <si>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</si>
  <si>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</si>
  <si>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</si>
  <si>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</si>
  <si>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</si>
  <si>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</si>
  <si>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</si>
  <si>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</si>
  <si>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</si>
  <si>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</si>
  <si>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</si>
  <si>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</si>
  <si>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</si>
  <si>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</si>
  <si>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</si>
  <si>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</si>
  <si>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</si>
  <si>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</si>
  <si>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</si>
  <si>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</si>
  <si>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</si>
  <si>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</si>
  <si>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</si>
  <si>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</si>
  <si>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</si>
  <si>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</si>
  <si>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</si>
  <si>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</si>
  <si>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</si>
  <si>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</si>
  <si>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</si>
  <si>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</si>
  <si>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</si>
  <si>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</si>
  <si>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</si>
  <si>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</si>
  <si>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</si>
  <si>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</si>
  <si>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</si>
  <si>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</si>
  <si>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</si>
  <si>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</si>
  <si>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</si>
  <si>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</si>
  <si>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</si>
  <si>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</si>
  <si>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</si>
  <si>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</si>
  <si>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</si>
  <si>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</si>
  <si>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</si>
  <si>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</si>
  <si>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</si>
  <si>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</si>
  <si>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</si>
  <si>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</si>
  <si>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</si>
  <si>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</si>
  <si>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</si>
  <si>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</si>
  <si>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</si>
  <si>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</si>
  <si>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</si>
  <si>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</si>
  <si>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</si>
  <si>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</si>
  <si>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</si>
  <si>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</si>
  <si>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</si>
  <si>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</si>
  <si>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</si>
  <si>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</si>
  <si>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</si>
  <si>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</si>
  <si>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</si>
  <si>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</si>
  <si>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</si>
  <si>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</si>
  <si>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</si>
  <si>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</si>
  <si>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</si>
  <si>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</si>
  <si>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</si>
  <si>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</si>
  <si>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</si>
  <si>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</si>
  <si>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</si>
  <si>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</si>
  <si>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</si>
  <si>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</si>
  <si>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</si>
  <si>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</si>
  <si>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</si>
  <si>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</si>
  <si>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</si>
  <si>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</si>
  <si>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</si>
  <si>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</si>
  <si>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</si>
  <si>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</si>
  <si>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</si>
  <si>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</si>
  <si>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</si>
  <si>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</si>
  <si>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</si>
  <si>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</si>
  <si>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</si>
  <si>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</si>
  <si>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</si>
  <si>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</si>
  <si>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</si>
  <si>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</si>
  <si>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</si>
  <si>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</si>
  <si>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</si>
  <si>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</si>
  <si>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</si>
  <si>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</si>
  <si>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</si>
  <si>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</si>
  <si>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</si>
  <si>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</si>
  <si>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</si>
  <si>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</si>
  <si>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</si>
  <si>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</si>
  <si>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</si>
  <si>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</si>
  <si>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</si>
  <si>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</si>
  <si>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</si>
  <si>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</si>
  <si>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</si>
  <si>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</si>
  <si>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</si>
  <si>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</si>
  <si>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</si>
  <si>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</si>
  <si>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</si>
  <si>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</si>
  <si>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</si>
  <si>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</si>
  <si>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</si>
  <si>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</si>
  <si>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</si>
  <si>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</si>
  <si>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</si>
  <si>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</si>
  <si>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</si>
  <si>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</si>
  <si>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</si>
  <si>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</si>
  <si>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</si>
  <si>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</si>
  <si>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</si>
  <si>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</si>
  <si>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</si>
  <si>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</si>
  <si>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</si>
  <si>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</si>
  <si>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</si>
  <si>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</si>
  <si>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</si>
  <si>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</si>
  <si>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</si>
  <si>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</si>
  <si>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</si>
  <si>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</si>
  <si>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</si>
  <si>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</si>
  <si>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</si>
  <si>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</si>
  <si>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</si>
  <si>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</si>
  <si>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</si>
  <si>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</si>
  <si>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</si>
  <si>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</si>
  <si>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</si>
  <si>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</si>
  <si>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</si>
  <si>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</si>
  <si>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</si>
  <si>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</si>
  <si>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</si>
  <si>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</si>
  <si>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</si>
  <si>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</si>
  <si>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</si>
  <si>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</si>
  <si>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</si>
  <si>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</si>
  <si>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</si>
  <si>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</si>
  <si>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</si>
  <si>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</si>
  <si>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</si>
  <si>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</si>
  <si>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</si>
  <si>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</si>
  <si>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</si>
  <si>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</si>
  <si>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</si>
  <si>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</si>
  <si>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</si>
  <si>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</si>
  <si>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</si>
  <si>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</si>
  <si>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</si>
  <si>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</si>
  <si>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</si>
  <si>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</si>
  <si>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</si>
  <si>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</si>
  <si>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</si>
  <si>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</si>
  <si>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</si>
  <si>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</si>
  <si>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</si>
  <si>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</si>
  <si>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</si>
  <si>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</si>
  <si>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</si>
  <si>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</si>
  <si>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</si>
  <si>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</si>
  <si>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</si>
  <si>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</si>
  <si>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</si>
  <si>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</si>
  <si>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</si>
  <si>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</si>
  <si>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</si>
  <si>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</si>
  <si>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</si>
  <si>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</si>
  <si>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</si>
  <si>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</si>
  <si>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</si>
  <si>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</si>
  <si>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</si>
  <si>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</si>
  <si>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</si>
  <si>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</si>
  <si>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</si>
  <si>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</si>
  <si>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</si>
  <si>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</si>
  <si>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</si>
  <si>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</si>
  <si>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</si>
  <si>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</si>
  <si>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</si>
  <si>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</si>
  <si>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</si>
  <si>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</si>
  <si>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</si>
  <si>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</si>
  <si>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</si>
  <si>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</si>
  <si>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</si>
  <si>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</si>
  <si>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</si>
  <si>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</si>
  <si>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</si>
  <si>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</si>
  <si>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</si>
  <si>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</si>
  <si>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</si>
  <si>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</si>
  <si>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</si>
  <si>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</si>
  <si>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</si>
  <si>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</si>
  <si>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</si>
  <si>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</si>
  <si>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</si>
  <si>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</si>
  <si>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</si>
  <si>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</si>
  <si>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</si>
  <si>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</si>
  <si>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</si>
  <si>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</si>
  <si>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</si>
  <si>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</si>
  <si>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</si>
  <si>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</si>
  <si>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</si>
  <si>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</si>
  <si>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</si>
  <si>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</si>
  <si>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</si>
  <si>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</si>
  <si>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</si>
  <si>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</si>
  <si>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</si>
  <si>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</si>
  <si>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</si>
  <si>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</si>
  <si>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</si>
  <si>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</si>
  <si>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</si>
  <si>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</si>
  <si>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</si>
  <si>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</si>
  <si>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</si>
  <si>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</si>
  <si>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</si>
  <si>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</si>
  <si>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</si>
  <si>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</si>
  <si>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</si>
  <si>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</si>
  <si>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</si>
  <si>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</si>
  <si>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</si>
  <si>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</si>
  <si>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</si>
  <si>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</si>
  <si>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</si>
  <si>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</si>
  <si>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</si>
  <si>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</si>
  <si>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</si>
  <si>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</si>
  <si>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</si>
  <si>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</si>
  <si>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</si>
  <si>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</si>
  <si>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</si>
  <si>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</si>
  <si>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</si>
  <si>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</si>
  <si>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</si>
  <si>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</si>
  <si>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</si>
  <si>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</si>
  <si>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</si>
  <si>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</si>
  <si>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</si>
  <si>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</si>
  <si>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</si>
  <si>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</si>
  <si>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</si>
  <si>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</si>
  <si>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</si>
  <si>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</si>
  <si>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</si>
  <si>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</si>
  <si>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</si>
  <si>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</si>
  <si>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</si>
  <si>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</si>
  <si>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</si>
  <si>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</si>
  <si>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</si>
  <si>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</si>
  <si>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</si>
  <si>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</si>
  <si>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</si>
  <si>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</si>
  <si>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</si>
  <si>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</si>
  <si>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</si>
  <si>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</si>
  <si>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</si>
  <si>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</si>
  <si>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</si>
  <si>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</si>
  <si>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</si>
  <si>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</si>
  <si>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</si>
  <si>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</si>
  <si>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</si>
  <si>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</si>
  <si>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</si>
  <si>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</si>
  <si>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</si>
  <si>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</si>
  <si>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</si>
  <si>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</si>
  <si>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</si>
  <si>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</si>
  <si>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</si>
  <si>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</si>
  <si>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</si>
  <si>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</si>
  <si>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</si>
  <si>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</si>
  <si>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</si>
  <si>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</si>
  <si>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</si>
  <si>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</si>
  <si>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</si>
  <si>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</si>
  <si>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</si>
  <si>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</si>
  <si>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</si>
  <si>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</si>
  <si>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</si>
  <si>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</si>
  <si>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</si>
  <si>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</si>
  <si>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</si>
  <si>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</si>
  <si>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</si>
  <si>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</si>
  <si>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</si>
  <si>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</si>
  <si>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</si>
  <si>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</si>
  <si>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</si>
  <si>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</si>
  <si>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</si>
  <si>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</si>
  <si>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</si>
  <si>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</si>
  <si>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</si>
  <si>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</si>
  <si>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</si>
  <si>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</si>
  <si>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</si>
  <si>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</si>
  <si>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</si>
  <si>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</si>
  <si>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</si>
  <si>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</si>
  <si>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</si>
  <si>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</si>
  <si>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</si>
  <si>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</si>
  <si>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</si>
  <si>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</si>
  <si>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</si>
  <si>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</si>
  <si>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</si>
  <si>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</si>
  <si>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</si>
  <si>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</si>
  <si>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</si>
  <si>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</si>
  <si>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</si>
  <si>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</si>
  <si>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</si>
  <si>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</si>
  <si>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</si>
  <si>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</si>
  <si>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</si>
  <si>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</si>
  <si>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</si>
  <si>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</si>
  <si>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</si>
  <si>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</si>
  <si>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</si>
  <si>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</si>
  <si>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</si>
  <si>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</si>
  <si>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</si>
  <si>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</si>
  <si>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</si>
  <si>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</si>
  <si>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</si>
  <si>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</si>
  <si>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</si>
  <si>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</si>
  <si>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</si>
  <si>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</si>
  <si>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</si>
  <si>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</si>
  <si>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</si>
  <si>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</si>
  <si>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</si>
  <si>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</si>
  <si>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</si>
  <si>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</si>
  <si>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</si>
  <si>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</si>
  <si>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</si>
  <si>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</si>
  <si>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</si>
  <si>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</si>
  <si>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</si>
  <si>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</si>
  <si>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</si>
  <si>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</si>
  <si>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</si>
  <si>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</si>
  <si>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</si>
  <si>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</si>
  <si>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</si>
  <si>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</si>
  <si>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</si>
  <si>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</si>
  <si>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</si>
  <si>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</si>
  <si>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</si>
  <si>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</si>
  <si>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</si>
  <si>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</si>
  <si>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</si>
  <si>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</si>
  <si>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</si>
  <si>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</si>
  <si>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</si>
  <si>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</si>
  <si>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</si>
  <si>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</si>
  <si>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</si>
  <si>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</si>
  <si>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</si>
  <si>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</si>
  <si>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</si>
  <si>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</si>
  <si>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</si>
  <si>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</si>
  <si>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</si>
  <si>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</si>
  <si>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</si>
  <si>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</si>
  <si>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</si>
  <si>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</si>
  <si>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</si>
  <si>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</si>
  <si>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</si>
  <si>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</si>
  <si>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</si>
  <si>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</si>
  <si>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</si>
  <si>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</si>
  <si>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</si>
  <si>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</si>
  <si>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</si>
  <si>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</si>
  <si>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</si>
  <si>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</si>
  <si>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</si>
  <si>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</si>
  <si>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</si>
  <si>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</si>
  <si>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</si>
  <si>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</si>
  <si>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</si>
  <si>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</si>
  <si>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</si>
  <si>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</si>
  <si>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</si>
  <si>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</si>
  <si>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</si>
  <si>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</si>
  <si>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</si>
  <si>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</si>
  <si>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</si>
  <si>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</si>
  <si>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</si>
  <si>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</si>
  <si>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</si>
  <si>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</si>
  <si>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</si>
  <si>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</si>
  <si>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</si>
  <si>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</si>
  <si>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</si>
  <si>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</si>
  <si>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</si>
  <si>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</si>
  <si>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</si>
  <si>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</si>
  <si>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</si>
  <si>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</si>
  <si>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</si>
  <si>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</si>
  <si>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</si>
  <si>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</si>
  <si>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</si>
  <si>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</si>
  <si>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</si>
  <si>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</si>
  <si>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</si>
  <si>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</si>
  <si>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</si>
  <si>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</si>
  <si>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</si>
  <si>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</si>
  <si>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</si>
  <si>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</si>
  <si>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</si>
  <si>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</si>
  <si>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</si>
  <si>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</si>
  <si>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</si>
  <si>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</si>
  <si>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</si>
  <si>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</si>
  <si>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</si>
  <si>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</si>
  <si>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</si>
  <si>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</si>
  <si>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</si>
  <si>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</si>
  <si>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</si>
  <si>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</si>
  <si>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</si>
  <si>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</si>
  <si>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</si>
  <si>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</si>
  <si>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</si>
  <si>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</si>
  <si>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</si>
  <si>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</si>
  <si>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</si>
  <si>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</si>
  <si>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</si>
  <si>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</si>
  <si>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</si>
  <si>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</si>
  <si>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</si>
  <si>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</si>
  <si>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</si>
  <si>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</si>
  <si>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</si>
  <si>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</si>
  <si>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</si>
  <si>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</si>
  <si>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</si>
  <si>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</si>
  <si>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</si>
  <si>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</si>
  <si>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</si>
  <si>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</si>
  <si>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</si>
  <si>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</si>
  <si>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</si>
  <si>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</si>
  <si>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</si>
  <si>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</si>
  <si>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</si>
  <si>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</si>
  <si>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</si>
  <si>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</si>
  <si>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</si>
  <si>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</si>
  <si>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</si>
  <si>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</si>
  <si>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</si>
  <si>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</si>
  <si>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</si>
  <si>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</si>
  <si>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</si>
  <si>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</si>
  <si>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</si>
  <si>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</si>
  <si>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</si>
  <si>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</si>
  <si>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</si>
  <si>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</si>
  <si>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</si>
  <si>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</si>
  <si>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</si>
  <si>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</si>
  <si>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</si>
  <si>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</si>
  <si>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</si>
  <si>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</si>
  <si>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</si>
  <si>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</si>
  <si>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</si>
  <si>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</si>
  <si>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</si>
  <si>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</si>
  <si>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</si>
  <si>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</si>
  <si>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</si>
  <si>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</si>
  <si>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</si>
  <si>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</si>
  <si>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</si>
  <si>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</si>
  <si>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</si>
  <si>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</si>
  <si>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</si>
  <si>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</si>
  <si>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</si>
  <si>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</si>
  <si>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</si>
  <si>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</si>
  <si>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</si>
  <si>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</si>
  <si>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</si>
  <si>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</si>
  <si>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</si>
  <si>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</si>
  <si>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</si>
  <si>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</si>
  <si>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</si>
  <si>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</si>
  <si>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</si>
  <si>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</si>
  <si>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</si>
  <si>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</si>
  <si>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</si>
  <si>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</si>
  <si>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</si>
  <si>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</si>
  <si>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</si>
  <si>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</si>
  <si>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</si>
  <si>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</si>
  <si>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</si>
  <si>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</si>
  <si>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</si>
  <si>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</si>
  <si>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</si>
  <si>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</si>
  <si>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</si>
  <si>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</si>
  <si>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</si>
  <si>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</si>
  <si>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</si>
  <si>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</si>
  <si>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</si>
  <si>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</si>
  <si>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</si>
  <si>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</si>
  <si>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</si>
  <si>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</si>
  <si>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</si>
  <si>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</si>
  <si>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</si>
  <si>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</si>
  <si>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</si>
  <si>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</si>
  <si>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</si>
  <si>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</si>
  <si>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</si>
  <si>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</si>
  <si>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</si>
  <si>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</si>
  <si>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</si>
  <si>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</si>
  <si>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</si>
  <si>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</si>
  <si>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</si>
  <si>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</si>
  <si>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</si>
  <si>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</si>
  <si>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</si>
  <si>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</si>
  <si>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</si>
  <si>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</si>
  <si>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</si>
  <si>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</si>
  <si>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</si>
  <si>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</si>
  <si>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</si>
  <si>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</si>
  <si>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</si>
  <si>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</si>
  <si>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</si>
  <si>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</si>
  <si>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</si>
  <si>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</si>
  <si>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</si>
  <si>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</si>
  <si>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</si>
  <si>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</si>
  <si>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</si>
  <si>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</si>
  <si>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</si>
  <si>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</si>
  <si>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</si>
  <si>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</si>
  <si>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</si>
  <si>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</si>
  <si>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</si>
  <si>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</si>
  <si>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</si>
  <si>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</si>
  <si>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</si>
  <si>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</si>
  <si>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</si>
  <si>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</si>
  <si>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</si>
  <si>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</si>
  <si>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</si>
  <si>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</si>
  <si>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</si>
  <si>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</si>
  <si>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</si>
  <si>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</si>
  <si>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</si>
  <si>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</si>
  <si>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</si>
  <si>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</si>
  <si>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</si>
  <si>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</si>
  <si>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</si>
  <si>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</si>
  <si>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</si>
  <si>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</si>
  <si>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</si>
  <si>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</si>
  <si>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</si>
  <si>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</si>
  <si>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</si>
  <si>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</si>
  <si>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</si>
  <si>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</si>
  <si>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</si>
  <si>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</si>
  <si>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</si>
  <si>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</si>
  <si>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</si>
  <si>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</si>
  <si>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</si>
  <si>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</si>
  <si>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</si>
  <si>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</si>
  <si>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</si>
  <si>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</si>
  <si>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</si>
  <si>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</si>
  <si>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</si>
  <si>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</si>
  <si>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</si>
  <si>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</si>
  <si>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</si>
  <si>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</si>
  <si>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</si>
  <si>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</si>
  <si>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</si>
  <si>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</si>
  <si>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</si>
  <si>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</si>
  <si>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</si>
  <si>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</si>
  <si>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</si>
  <si>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</si>
  <si>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</si>
  <si>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</si>
  <si>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</si>
  <si>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</si>
  <si>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</si>
  <si>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</si>
  <si>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</si>
  <si>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</si>
  <si>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</si>
  <si>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</si>
  <si>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</si>
  <si>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</si>
  <si>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</si>
  <si>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</si>
  <si>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</si>
  <si>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</si>
  <si>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</si>
  <si>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</si>
  <si>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</si>
  <si>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</si>
  <si>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</si>
  <si>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</si>
  <si>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</si>
  <si>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</si>
  <si>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</si>
  <si>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</si>
  <si>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</si>
  <si>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</si>
  <si>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</si>
  <si>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</si>
  <si>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</si>
  <si>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</si>
  <si>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</si>
  <si>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</si>
  <si>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</si>
  <si>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</si>
  <si>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</si>
  <si>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</si>
  <si>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</si>
  <si>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</si>
  <si>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</si>
  <si>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</si>
  <si>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</si>
  <si>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</si>
  <si>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</si>
  <si>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</si>
  <si>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</si>
  <si>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</si>
  <si>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</si>
  <si>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</si>
  <si>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</si>
  <si>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</si>
  <si>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</si>
  <si>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</si>
  <si>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</si>
  <si>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</si>
  <si>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</si>
  <si>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</si>
  <si>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</si>
  <si>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</si>
  <si>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</si>
  <si>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</si>
  <si>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</si>
  <si>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</si>
  <si>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</si>
  <si>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</si>
  <si>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</si>
  <si>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</si>
  <si>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</si>
  <si>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</si>
  <si>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</si>
  <si>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</si>
  <si>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</si>
  <si>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</si>
  <si>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</si>
  <si>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</si>
  <si>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</si>
  <si>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</si>
  <si>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</si>
  <si>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</si>
  <si>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</si>
  <si>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</si>
  <si>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</si>
  <si>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</si>
  <si>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</si>
  <si>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</si>
  <si>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</si>
  <si>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</si>
  <si>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</si>
  <si>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</si>
  <si>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</si>
  <si>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</si>
  <si>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</si>
  <si>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</si>
  <si>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</si>
  <si>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</si>
  <si>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</si>
  <si>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</si>
  <si>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</si>
  <si>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</si>
  <si>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</si>
  <si>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</si>
  <si>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</si>
  <si>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</si>
  <si>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</si>
  <si>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</si>
  <si>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</si>
  <si>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</si>
  <si>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</si>
  <si>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</si>
  <si>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</si>
  <si>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</si>
  <si>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</si>
  <si>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</si>
  <si>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</si>
  <si>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</si>
  <si>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</si>
  <si>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</si>
  <si>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</si>
  <si>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</si>
  <si>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</si>
  <si>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</si>
  <si>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</si>
  <si>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</si>
  <si>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</si>
  <si>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</si>
  <si>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</si>
  <si>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</si>
  <si>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</si>
  <si>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</si>
  <si>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</si>
  <si>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</si>
  <si>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</si>
  <si>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</si>
  <si>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</si>
  <si>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</si>
  <si>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</si>
  <si>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</si>
  <si>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</si>
  <si>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</si>
  <si>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</si>
  <si>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</si>
  <si>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</si>
  <si>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</si>
  <si>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</si>
  <si>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</si>
  <si>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</si>
  <si>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</si>
  <si>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</si>
  <si>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</si>
  <si>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</si>
  <si>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</si>
  <si>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</si>
  <si>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</si>
  <si>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</si>
  <si>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</si>
  <si>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</si>
  <si>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</si>
  <si>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</si>
  <si>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</si>
  <si>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</si>
  <si>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</si>
  <si>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</si>
  <si>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</si>
  <si>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</si>
  <si>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</si>
  <si>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</si>
  <si>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</si>
  <si>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</si>
  <si>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</si>
  <si>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</si>
  <si>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</si>
  <si>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</si>
  <si>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</si>
  <si>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</si>
  <si>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</si>
  <si>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</si>
  <si>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</si>
  <si>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</si>
  <si>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</si>
  <si>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</si>
  <si>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</si>
  <si>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</si>
  <si>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</si>
  <si>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</si>
  <si>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</si>
  <si>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</si>
  <si>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</si>
  <si>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</si>
  <si>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</si>
  <si>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</si>
  <si>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</si>
  <si>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</si>
  <si>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</si>
  <si>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</si>
  <si>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</si>
  <si>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</si>
  <si>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</si>
  <si>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</si>
  <si>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</si>
  <si>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</si>
  <si>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</si>
  <si>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</si>
  <si>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</si>
  <si>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</si>
  <si>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</si>
  <si>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</si>
  <si>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</si>
  <si>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</si>
  <si>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</si>
  <si>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</si>
  <si>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</si>
  <si>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</si>
  <si>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</si>
  <si>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</si>
  <si>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</si>
  <si>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</si>
  <si>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</si>
  <si>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</si>
  <si>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</si>
  <si>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</si>
  <si>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</si>
  <si>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</si>
  <si>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</si>
  <si>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</si>
  <si>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</si>
  <si>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</si>
  <si>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</si>
  <si>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</si>
  <si>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</si>
  <si>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</si>
  <si>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</si>
  <si>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</si>
  <si>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</si>
  <si>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</si>
  <si>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</si>
  <si>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</si>
  <si>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</si>
  <si>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</si>
  <si>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</si>
  <si>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</si>
  <si>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</si>
  <si>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</si>
  <si>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</si>
  <si>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</si>
  <si>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</si>
  <si>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</si>
  <si>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</si>
  <si>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</si>
  <si>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</si>
  <si>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</si>
  <si>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</si>
  <si>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</si>
  <si>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</si>
  <si>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</si>
  <si>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</si>
  <si>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</si>
  <si>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</si>
  <si>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</si>
  <si>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</si>
  <si>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</si>
  <si>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</si>
  <si>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</si>
  <si>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</si>
  <si>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</si>
  <si>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</si>
  <si>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</si>
  <si>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</si>
  <si>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</si>
  <si>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</si>
  <si>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</si>
  <si>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</si>
  <si>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</si>
  <si>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</si>
  <si>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</si>
  <si>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</si>
  <si>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</si>
  <si>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</si>
  <si>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</si>
  <si>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</si>
  <si>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</si>
  <si>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</si>
  <si>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</si>
  <si>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</si>
  <si>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</si>
  <si>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</si>
  <si>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</si>
  <si>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</si>
  <si>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</si>
  <si>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</si>
  <si>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</si>
  <si>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</si>
  <si>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</si>
  <si>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</si>
  <si>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</si>
  <si>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</si>
  <si>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</si>
  <si>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</si>
  <si>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</si>
  <si>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</si>
  <si>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</si>
  <si>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</si>
  <si>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</si>
  <si>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</si>
  <si>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</si>
  <si>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</si>
  <si>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</si>
  <si>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</si>
  <si>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</si>
  <si>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</si>
  <si>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</si>
  <si>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</si>
  <si>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</si>
  <si>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</si>
  <si>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</si>
  <si>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</si>
  <si>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</si>
  <si>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</si>
  <si>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</si>
  <si>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</si>
  <si>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</si>
  <si>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</si>
  <si>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</si>
  <si>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</si>
  <si>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</si>
  <si>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</si>
  <si>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</si>
  <si>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</si>
  <si>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</si>
  <si>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</si>
  <si>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</si>
  <si>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</si>
  <si>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</si>
  <si>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</si>
  <si>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</si>
  <si>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</si>
  <si>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</si>
  <si>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</si>
  <si>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</si>
  <si>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</si>
  <si>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</si>
  <si>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</si>
  <si>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</si>
  <si>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</si>
  <si>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</si>
  <si>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</si>
  <si>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</si>
  <si>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</si>
  <si>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</si>
  <si>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</si>
  <si>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</si>
  <si>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</si>
  <si>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</si>
  <si>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</si>
  <si>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</si>
  <si>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</si>
  <si>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</si>
  <si>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</si>
  <si>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</si>
  <si>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</si>
  <si>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</si>
  <si>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</si>
  <si>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</si>
  <si>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</si>
  <si>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</si>
  <si>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</si>
  <si>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</si>
  <si>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</si>
  <si>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</si>
  <si>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</si>
  <si>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</si>
  <si>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</si>
  <si>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</si>
  <si>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</si>
  <si>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</si>
  <si>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</si>
  <si>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</si>
  <si>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</si>
  <si>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</si>
  <si>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</si>
  <si>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</si>
  <si>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</si>
  <si>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</si>
  <si>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</si>
  <si>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</si>
  <si>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</si>
  <si>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</si>
  <si>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</si>
  <si>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</si>
  <si>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</si>
  <si>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</si>
  <si>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</si>
  <si>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</si>
  <si>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</si>
  <si>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</si>
  <si>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</si>
  <si>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</si>
  <si>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</si>
  <si>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</si>
  <si>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</si>
  <si>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</si>
  <si>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</si>
  <si>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</si>
  <si>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</si>
  <si>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</si>
  <si>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</si>
  <si>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</si>
  <si>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</si>
  <si>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</si>
  <si>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</si>
  <si>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</si>
  <si>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</si>
  <si>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</si>
  <si>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</si>
  <si>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</si>
  <si>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</si>
  <si>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</si>
  <si>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</si>
  <si>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</si>
  <si>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</si>
  <si>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</si>
  <si>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</si>
  <si>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</si>
  <si>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</si>
  <si>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</si>
  <si>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</si>
  <si>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</si>
  <si>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</si>
  <si>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</si>
  <si>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</si>
  <si>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</si>
  <si>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</si>
  <si>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</si>
  <si>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</si>
  <si>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</si>
  <si>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</si>
  <si>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</si>
  <si>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</si>
  <si>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</si>
  <si>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</si>
  <si>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</si>
  <si>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</si>
  <si>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</si>
  <si>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</si>
  <si>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</si>
  <si>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</si>
  <si>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</si>
  <si>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</si>
  <si>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</si>
  <si>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</si>
  <si>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</si>
  <si>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</si>
  <si>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</si>
  <si>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</si>
  <si>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</si>
  <si>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</si>
  <si>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</si>
  <si>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</si>
  <si>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</si>
  <si>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</si>
  <si>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</si>
  <si>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</si>
  <si>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</si>
  <si>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</si>
  <si>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</si>
  <si>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</si>
  <si>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</si>
  <si>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</si>
  <si>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</si>
  <si>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</si>
  <si>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</si>
  <si>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</si>
  <si>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</si>
  <si>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</si>
  <si>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</si>
  <si>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</si>
  <si>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</si>
  <si>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</si>
  <si>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</si>
  <si>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</si>
  <si>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</si>
  <si>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</si>
  <si>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</si>
  <si>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</si>
  <si>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</si>
  <si>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</si>
  <si>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</si>
  <si>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</si>
  <si>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</si>
  <si>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</si>
  <si>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</si>
  <si>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</si>
  <si>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</si>
  <si>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</si>
  <si>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</si>
  <si>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</si>
  <si>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</si>
  <si>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</si>
  <si>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</si>
  <si>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</si>
  <si>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</si>
  <si>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</si>
  <si>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</si>
  <si>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</si>
  <si>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</si>
  <si>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</si>
  <si>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</si>
  <si>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</si>
  <si>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</si>
  <si>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</si>
  <si>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</si>
  <si>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</si>
  <si>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</si>
  <si>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</si>
  <si>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</si>
  <si>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</si>
  <si>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</si>
  <si>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</si>
  <si>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</si>
  <si>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</si>
  <si>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</si>
  <si>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</si>
  <si>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</si>
  <si>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</si>
  <si>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</si>
  <si>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</si>
  <si>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</si>
  <si>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</si>
  <si>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</si>
  <si>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</si>
  <si>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</si>
  <si>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</si>
  <si>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</si>
  <si>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</si>
  <si>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</si>
  <si>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</si>
  <si>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</si>
  <si>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</si>
  <si>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</si>
  <si>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</si>
  <si>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</si>
  <si>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</si>
  <si>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</si>
  <si>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</si>
  <si>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</si>
  <si>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</si>
  <si>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</si>
  <si>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</si>
  <si>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</si>
  <si>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</si>
  <si>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</si>
  <si>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</si>
  <si>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</si>
  <si>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</si>
  <si>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</si>
  <si>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</si>
  <si>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</si>
  <si>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</si>
  <si>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</si>
  <si>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</si>
  <si>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</si>
  <si>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</si>
  <si>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</si>
  <si>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</si>
  <si>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</si>
  <si>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</si>
  <si>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</si>
  <si>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</si>
  <si>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</si>
  <si>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</si>
  <si>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</si>
  <si>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</si>
  <si>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</si>
  <si>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</si>
  <si>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</si>
  <si>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</si>
  <si>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</si>
  <si>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</si>
  <si>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</si>
  <si>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</si>
  <si>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</si>
  <si>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</si>
  <si>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</si>
  <si>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</si>
  <si>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</si>
  <si>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</si>
  <si>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</si>
  <si>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</si>
  <si>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</si>
  <si>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</si>
  <si>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</si>
  <si>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</si>
  <si>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</si>
  <si>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</si>
  <si>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</si>
  <si>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</si>
  <si>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</si>
  <si>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</si>
  <si>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</si>
  <si>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</si>
  <si>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</si>
  <si>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</si>
  <si>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</si>
  <si>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</si>
  <si>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</si>
  <si>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</si>
  <si>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</si>
  <si>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</si>
  <si>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</si>
  <si>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</si>
  <si>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</si>
  <si>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</si>
  <si>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</si>
  <si>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</si>
  <si>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</si>
  <si>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</si>
  <si>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</si>
  <si>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</si>
  <si>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</si>
  <si>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</si>
  <si>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</si>
  <si>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</si>
  <si>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</si>
  <si>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</si>
  <si>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</si>
  <si>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</si>
  <si>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</si>
  <si>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</si>
  <si>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</si>
  <si>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</si>
  <si>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</si>
  <si>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</si>
  <si>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</si>
  <si>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</si>
  <si>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</si>
  <si>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</si>
  <si>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</si>
  <si>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</si>
  <si>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</si>
  <si>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</si>
  <si>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</si>
  <si>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</si>
  <si>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</si>
  <si>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</si>
  <si>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</si>
  <si>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</si>
  <si>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</si>
  <si>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</si>
  <si>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</si>
  <si>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</si>
  <si>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</si>
  <si>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</si>
  <si>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</si>
  <si>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</si>
  <si>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</si>
  <si>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</si>
  <si>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</si>
  <si>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</si>
  <si>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</si>
  <si>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</si>
  <si>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</si>
  <si>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</si>
  <si>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</si>
  <si>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</si>
  <si>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</si>
  <si>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</si>
  <si>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</si>
  <si>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</si>
  <si>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</si>
  <si>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</si>
  <si>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</si>
  <si>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</si>
  <si>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</si>
  <si>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</si>
  <si>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</si>
  <si>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</si>
  <si>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</si>
  <si>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</si>
  <si>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</si>
  <si>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</si>
  <si>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</si>
  <si>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</si>
  <si>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</si>
  <si>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</si>
  <si>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</si>
  <si>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</si>
  <si>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</si>
  <si>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</si>
  <si>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</si>
  <si>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</si>
  <si>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</si>
  <si>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</si>
  <si>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</si>
  <si>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</si>
  <si>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</si>
  <si>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</si>
  <si>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</si>
  <si>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</si>
  <si>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</si>
  <si>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</si>
  <si>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</si>
  <si>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</si>
  <si>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</si>
  <si>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</si>
  <si>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</si>
  <si>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</si>
  <si>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</si>
  <si>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</si>
  <si>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</si>
  <si>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</si>
  <si>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</si>
  <si>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</si>
  <si>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</si>
  <si>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</si>
  <si>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</si>
  <si>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</si>
  <si>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</si>
  <si>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</si>
  <si>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</si>
  <si>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</si>
  <si>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</si>
  <si>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</si>
  <si>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</si>
  <si>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</si>
  <si>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</si>
  <si>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</si>
  <si>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</si>
  <si>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</si>
  <si>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</si>
  <si>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</si>
  <si>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</si>
  <si>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</si>
  <si>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</si>
  <si>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</si>
  <si>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</si>
  <si>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</si>
  <si>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</si>
  <si>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</si>
  <si>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</si>
  <si>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</si>
  <si>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</si>
  <si>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</si>
  <si>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</si>
  <si>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</si>
  <si>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</si>
  <si>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</si>
  <si>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</si>
  <si>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</si>
  <si>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</si>
  <si>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</si>
  <si>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</si>
  <si>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</si>
  <si>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</si>
  <si>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</si>
  <si>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</si>
  <si>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</si>
  <si>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</si>
  <si>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</si>
  <si>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</si>
  <si>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</si>
  <si>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</si>
  <si>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</si>
  <si>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</si>
  <si>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</si>
  <si>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</si>
  <si>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</si>
  <si>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</si>
  <si>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</si>
  <si>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</si>
  <si>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</si>
  <si>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</si>
  <si>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</si>
  <si>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</si>
  <si>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</si>
  <si>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</si>
  <si>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</si>
  <si>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</si>
  <si>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</si>
  <si>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</si>
  <si>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</si>
  <si>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</si>
  <si>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</si>
  <si>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</si>
  <si>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</si>
  <si>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</si>
  <si>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</si>
  <si>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</si>
  <si>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</si>
  <si>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</si>
  <si>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</si>
  <si>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</si>
  <si>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</si>
  <si>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</si>
  <si>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</si>
  <si>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</si>
  <si>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</si>
  <si>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</si>
  <si>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</si>
  <si>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</si>
  <si>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</si>
  <si>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</si>
  <si>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</si>
  <si>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</si>
  <si>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</si>
  <si>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</si>
  <si>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</si>
  <si>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</si>
  <si>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</si>
  <si>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</si>
  <si>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</si>
  <si>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</si>
  <si>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</si>
  <si>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</si>
  <si>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</si>
  <si>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</si>
  <si>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</si>
  <si>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</si>
  <si>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</si>
  <si>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</si>
  <si>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</si>
  <si>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</si>
  <si>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</si>
  <si>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</si>
  <si>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</si>
  <si>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</si>
  <si>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</si>
  <si>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</si>
  <si>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</si>
  <si>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</si>
  <si>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</si>
  <si>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</si>
  <si>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</si>
  <si>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</si>
  <si>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</si>
  <si>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</si>
  <si>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</si>
  <si>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</si>
  <si>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</si>
  <si>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</si>
  <si>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</si>
  <si>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</si>
  <si>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</si>
  <si>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</si>
  <si>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</si>
  <si>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</si>
  <si>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</si>
  <si>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</si>
  <si>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</si>
  <si>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</si>
  <si>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</si>
  <si>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</si>
  <si>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</si>
  <si>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</si>
  <si>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</si>
  <si>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</si>
  <si>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</si>
  <si>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</si>
  <si>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</si>
  <si>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</si>
  <si>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</si>
  <si>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</si>
  <si>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</si>
  <si>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</si>
  <si>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</si>
  <si>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</si>
  <si>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</si>
  <si>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</si>
  <si>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</si>
  <si>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</si>
  <si>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</si>
  <si>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</si>
  <si>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</si>
  <si>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</si>
  <si>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</si>
  <si>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</si>
  <si>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</si>
  <si>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</si>
  <si>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</si>
  <si>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</si>
  <si>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</si>
  <si>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</si>
  <si>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</si>
  <si>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</si>
  <si>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</si>
  <si>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</si>
  <si>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</si>
  <si>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</si>
  <si>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</si>
  <si>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</si>
  <si>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</si>
  <si>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</si>
  <si>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</si>
  <si>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</si>
  <si>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</si>
  <si>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</si>
  <si>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</si>
  <si>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</si>
  <si>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</si>
  <si>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</si>
  <si>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</si>
  <si>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</si>
  <si>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</si>
  <si>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</si>
  <si>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</si>
  <si>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</si>
  <si>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</si>
  <si>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</si>
  <si>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</si>
  <si>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</si>
  <si>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</si>
  <si>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</si>
  <si>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</si>
  <si>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</si>
  <si>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</si>
  <si>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</si>
  <si>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</si>
  <si>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</si>
  <si>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</si>
  <si>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</si>
  <si>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</si>
  <si>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</si>
  <si>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</si>
  <si>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</si>
  <si>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</si>
  <si>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</si>
  <si>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</si>
  <si>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</si>
  <si>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</si>
  <si>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</si>
  <si>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</si>
  <si>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</si>
  <si>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</si>
  <si>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</si>
  <si>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</si>
  <si>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</si>
  <si>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</si>
  <si>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</si>
  <si>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</si>
  <si>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</si>
  <si>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</si>
  <si>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</si>
  <si>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</si>
  <si>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</si>
  <si>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</si>
  <si>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</si>
  <si>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</si>
  <si>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</si>
  <si>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</si>
  <si>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</si>
  <si>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</si>
  <si>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</si>
  <si>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</si>
  <si>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</si>
  <si>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</si>
  <si>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</si>
  <si>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</si>
  <si>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</si>
  <si>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</si>
  <si>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</si>
  <si>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</si>
  <si>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</si>
  <si>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</si>
  <si>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</si>
  <si>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</si>
  <si>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</si>
  <si>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</si>
  <si>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</si>
  <si>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</si>
  <si>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</si>
  <si>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</si>
  <si>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</si>
  <si>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</si>
  <si>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</si>
  <si>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</si>
  <si>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</si>
  <si>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</si>
  <si>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</si>
  <si>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</si>
  <si>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</si>
  <si>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</si>
  <si>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</si>
  <si>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</si>
  <si>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</si>
  <si>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</si>
  <si>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</si>
  <si>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</si>
  <si>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</si>
  <si>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</si>
  <si>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</si>
  <si>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</si>
  <si>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</si>
  <si>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</si>
  <si>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</si>
  <si>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</si>
  <si>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</si>
  <si>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</si>
  <si>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</si>
  <si>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</si>
  <si>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</si>
  <si>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</si>
  <si>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</si>
  <si>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</si>
  <si>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</si>
  <si>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</si>
  <si>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</si>
  <si>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</si>
  <si>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</si>
  <si>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</si>
  <si>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</si>
  <si>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</si>
  <si>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</si>
  <si>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</si>
  <si>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</si>
  <si>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</si>
  <si>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</si>
  <si>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</si>
  <si>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</si>
  <si>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</si>
  <si>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</si>
  <si>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</si>
  <si>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</si>
  <si>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</si>
  <si>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</si>
  <si>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</si>
  <si>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</si>
  <si>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</si>
  <si>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</si>
  <si>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</si>
  <si>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</si>
  <si>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</si>
  <si>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</si>
  <si>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</si>
  <si>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</si>
  <si>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</si>
  <si>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</si>
  <si>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</si>
  <si>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</si>
  <si>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</si>
  <si>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</si>
  <si>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</si>
  <si>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</si>
  <si>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</si>
  <si>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</si>
  <si>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</si>
  <si>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</si>
  <si>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</si>
  <si>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</si>
  <si>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</si>
  <si>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</si>
  <si>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</si>
  <si>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</si>
  <si>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</si>
  <si>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</si>
  <si>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</si>
  <si>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</si>
  <si>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</si>
  <si>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</si>
  <si>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</si>
  <si>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</si>
  <si>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</si>
  <si>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</si>
  <si>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</si>
  <si>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</si>
  <si>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</si>
  <si>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</si>
  <si>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</si>
  <si>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</si>
  <si>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</si>
  <si>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</si>
  <si>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</si>
  <si>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</si>
  <si>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</si>
  <si>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</si>
  <si>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</si>
  <si>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</si>
  <si>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</si>
  <si>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</si>
  <si>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</si>
  <si>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</si>
  <si>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</si>
  <si>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</si>
  <si>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</si>
  <si>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</si>
  <si>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</si>
  <si>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</si>
  <si>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</si>
  <si>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</si>
  <si>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</si>
  <si>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</si>
  <si>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</si>
  <si>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</si>
  <si>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</si>
  <si>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</si>
  <si>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</si>
  <si>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</si>
  <si>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</si>
  <si>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</si>
  <si>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</si>
  <si>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</si>
  <si>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</si>
  <si>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</si>
  <si>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</si>
  <si>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</si>
  <si>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</si>
  <si>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</si>
  <si>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</si>
  <si>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</si>
  <si>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</si>
  <si>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</si>
  <si>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</si>
  <si>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</si>
  <si>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</si>
  <si>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</si>
  <si>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</si>
  <si>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</si>
  <si>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</si>
  <si>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</si>
  <si>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</si>
  <si>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</si>
  <si>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</si>
  <si>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</si>
  <si>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</si>
  <si>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</si>
  <si>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</si>
  <si>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</si>
  <si>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</si>
  <si>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</si>
  <si>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</si>
  <si>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</si>
  <si>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</si>
  <si>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</si>
  <si>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</si>
  <si>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</si>
  <si>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</si>
  <si>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</si>
  <si>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</si>
  <si>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</si>
  <si>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</si>
  <si>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</si>
  <si>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</si>
  <si>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</si>
  <si>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</si>
  <si>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</si>
  <si>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</si>
  <si>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</si>
  <si>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</si>
  <si>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</si>
  <si>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</si>
  <si>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</si>
  <si>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</si>
  <si>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</si>
  <si>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</si>
  <si>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</si>
  <si>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</si>
  <si>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</si>
  <si>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</si>
  <si>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</si>
  <si>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</si>
  <si>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</si>
  <si>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</si>
  <si>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</si>
  <si>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</si>
  <si>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</si>
  <si>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</si>
  <si>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</si>
  <si>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</si>
  <si>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</si>
  <si>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</si>
  <si>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</si>
  <si>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</si>
  <si>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</si>
  <si>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</si>
  <si>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</si>
  <si>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</si>
  <si>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</si>
  <si>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</si>
  <si>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</si>
  <si>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</si>
  <si>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</si>
  <si>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</si>
  <si>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</si>
  <si>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</si>
  <si>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</si>
  <si>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</si>
  <si>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</si>
  <si>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</si>
  <si>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</si>
  <si>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</si>
  <si>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</si>
  <si>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</si>
  <si>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</si>
  <si>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</si>
  <si>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</si>
  <si>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</si>
  <si>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</si>
  <si>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</si>
  <si>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</si>
  <si>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</si>
  <si>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</si>
  <si>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</si>
  <si>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</si>
  <si>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</si>
  <si>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</si>
  <si>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</si>
  <si>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</si>
  <si>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</si>
  <si>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</si>
  <si>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</si>
  <si>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</si>
  <si>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</si>
  <si>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</si>
  <si>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</si>
  <si>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</si>
  <si>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</si>
  <si>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</si>
  <si>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</si>
  <si>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</si>
  <si>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</si>
  <si>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</si>
  <si>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</si>
  <si>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</si>
  <si>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</si>
  <si>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</si>
  <si>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</si>
  <si>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</si>
  <si>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</si>
  <si>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</si>
  <si>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</si>
  <si>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</si>
  <si>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</si>
  <si>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</si>
  <si>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</si>
  <si>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</si>
  <si>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</si>
  <si>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</si>
  <si>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</si>
  <si>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</si>
  <si>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</si>
  <si>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</si>
  <si>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</si>
  <si>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</si>
  <si>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</si>
  <si>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</si>
  <si>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</si>
  <si>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</si>
  <si>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</si>
  <si>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</si>
  <si>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</si>
  <si>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</si>
  <si>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</si>
  <si>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</si>
  <si>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</si>
  <si>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</si>
  <si>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</si>
  <si>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</si>
  <si>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</si>
  <si>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</si>
  <si>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</si>
  <si>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</si>
  <si>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</si>
  <si>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</si>
  <si>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</si>
  <si>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</si>
  <si>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</si>
  <si>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</si>
  <si>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</si>
  <si>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</si>
  <si>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</si>
  <si>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</si>
  <si>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</si>
  <si>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</si>
  <si>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</si>
  <si>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</si>
  <si>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</si>
  <si>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</si>
  <si>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</si>
  <si>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</si>
  <si>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</si>
  <si>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</si>
  <si>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</si>
  <si>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</si>
  <si>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</si>
  <si>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</si>
  <si>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</si>
  <si>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</si>
  <si>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</si>
  <si>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</si>
  <si>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</si>
  <si>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</si>
  <si>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</si>
  <si>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</si>
  <si>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</si>
  <si>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</si>
  <si>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</si>
  <si>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</si>
  <si>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</si>
  <si>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</si>
  <si>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</si>
  <si>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</si>
  <si>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</si>
  <si>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</si>
  <si>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</si>
  <si>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</si>
  <si>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</si>
  <si>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</si>
  <si>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</si>
  <si>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</si>
  <si>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</si>
  <si>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</si>
  <si>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</si>
  <si>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</si>
  <si>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</si>
  <si>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</si>
  <si>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</si>
  <si>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</si>
  <si>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</si>
  <si>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</si>
  <si>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</si>
  <si>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</si>
  <si>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</si>
  <si>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</si>
  <si>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</si>
  <si>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</si>
  <si>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</si>
  <si>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</si>
  <si>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</si>
  <si>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</si>
  <si>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</si>
  <si>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</si>
  <si>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</si>
  <si>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</si>
  <si>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</si>
  <si>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</si>
  <si>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</si>
  <si>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</si>
  <si>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</si>
  <si>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</si>
  <si>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</si>
  <si>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</si>
  <si>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</si>
  <si>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</si>
  <si>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</si>
  <si>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</si>
  <si>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</si>
  <si>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</si>
  <si>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</si>
  <si>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</si>
  <si>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</si>
  <si>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</si>
  <si>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</si>
  <si>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</si>
  <si>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</si>
  <si>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</si>
  <si>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</si>
  <si>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</si>
  <si>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</si>
  <si>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</si>
  <si>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</si>
  <si>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</si>
  <si>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</si>
  <si>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</si>
  <si>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</si>
  <si>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</si>
  <si>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</si>
  <si>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</si>
  <si>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</si>
  <si>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</si>
  <si>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</si>
  <si>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</si>
  <si>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</si>
  <si>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</si>
  <si>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</si>
  <si>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</si>
  <si>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</si>
  <si>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</si>
  <si>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</si>
  <si>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</si>
  <si>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</si>
  <si>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</si>
  <si>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</si>
  <si>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</si>
  <si>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</si>
  <si>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</si>
  <si>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</si>
  <si>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</si>
  <si>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</si>
  <si>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</si>
  <si>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</si>
  <si>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</si>
  <si>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</si>
  <si>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</si>
  <si>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</si>
  <si>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</si>
  <si>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</si>
  <si>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</si>
  <si>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</si>
  <si>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</si>
  <si>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</si>
  <si>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</si>
  <si>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</si>
  <si>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</si>
  <si>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</si>
  <si>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</si>
  <si>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</si>
  <si>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</si>
  <si>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</si>
  <si>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</si>
  <si>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</si>
  <si>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</si>
  <si>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</si>
  <si>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</si>
  <si>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</si>
  <si>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</si>
  <si>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</si>
  <si>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</si>
  <si>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</si>
  <si>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</si>
  <si>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</si>
  <si>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</si>
  <si>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</si>
  <si>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</si>
  <si>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</si>
  <si>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</si>
  <si>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</si>
  <si>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</si>
  <si>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</si>
  <si>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</si>
  <si>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</si>
  <si>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</si>
  <si>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</si>
  <si>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</si>
  <si>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</si>
  <si>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</si>
  <si>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</si>
  <si>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</si>
  <si>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</si>
  <si>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</si>
  <si>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</si>
  <si>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</si>
  <si>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</si>
  <si>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</si>
  <si>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</si>
  <si>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</si>
  <si>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</si>
  <si>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</si>
  <si>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</si>
  <si>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</si>
  <si>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</si>
  <si>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</si>
  <si>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</si>
  <si>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</si>
  <si>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</si>
  <si>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</si>
  <si>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</si>
  <si>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</si>
  <si>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</si>
  <si>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</si>
  <si>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</si>
  <si>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</si>
  <si>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</si>
  <si>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</si>
  <si>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</si>
  <si>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</si>
  <si>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</si>
  <si>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</si>
  <si>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</si>
  <si>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</si>
  <si>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</si>
  <si>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</si>
  <si>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</si>
  <si>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</si>
  <si>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</si>
  <si>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</si>
  <si>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</si>
  <si>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</si>
  <si>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</si>
  <si>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</si>
  <si>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</si>
  <si>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</si>
  <si>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</si>
  <si>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</si>
  <si>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</si>
  <si>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</si>
  <si>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</si>
  <si>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</si>
  <si>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</si>
  <si>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</si>
  <si>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</si>
  <si>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</si>
  <si>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</si>
  <si>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</si>
  <si>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</si>
  <si>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</si>
  <si>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</si>
  <si>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</si>
  <si>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</si>
  <si>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</si>
  <si>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</si>
  <si>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</si>
  <si>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</si>
  <si>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</si>
  <si>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</si>
  <si>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</si>
  <si>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</si>
  <si>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</si>
  <si>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</si>
  <si>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</si>
  <si>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</si>
  <si>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</si>
  <si>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</si>
  <si>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</si>
  <si>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</si>
  <si>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</si>
  <si>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</si>
  <si>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</si>
  <si>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</si>
  <si>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</si>
  <si>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</si>
  <si>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</si>
  <si>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</si>
  <si>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</si>
  <si>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</si>
  <si>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</si>
  <si>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</si>
  <si>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</si>
  <si>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</si>
  <si>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</si>
  <si>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</si>
  <si>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</si>
  <si>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</si>
  <si>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</si>
  <si>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</si>
  <si>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</si>
  <si>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</si>
  <si>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</si>
  <si>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</si>
  <si>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</si>
  <si>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</si>
  <si>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</si>
  <si>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</si>
  <si>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</si>
  <si>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</si>
  <si>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</si>
  <si>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</si>
  <si>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</si>
  <si>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</si>
  <si>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</si>
  <si>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</si>
  <si>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</si>
  <si>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</si>
  <si>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</si>
  <si>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</si>
  <si>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</si>
  <si>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</si>
  <si>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</si>
  <si>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</si>
  <si>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</si>
  <si>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</si>
  <si>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</si>
  <si>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</si>
  <si>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</si>
  <si>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</si>
  <si>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</si>
  <si>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</si>
  <si>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</si>
  <si>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</si>
  <si>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</si>
  <si>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</si>
  <si>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</si>
  <si>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</si>
  <si>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</si>
  <si>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</si>
  <si>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</si>
  <si>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</si>
  <si>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</si>
  <si>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</si>
  <si>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</si>
  <si>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</si>
  <si>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</si>
  <si>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</si>
  <si>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</si>
  <si>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</si>
  <si>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</si>
  <si>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</si>
  <si>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</si>
  <si>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</si>
  <si>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</si>
  <si>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</si>
  <si>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</si>
  <si>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</si>
  <si>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</si>
  <si>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</si>
  <si>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</si>
  <si>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</si>
  <si>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</si>
  <si>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</si>
  <si>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</si>
  <si>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</si>
  <si>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</si>
  <si>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</si>
  <si>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</si>
  <si>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</si>
  <si>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</si>
  <si>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</si>
  <si>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</si>
  <si>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</si>
  <si>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</si>
  <si>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</si>
  <si>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</si>
  <si>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</si>
  <si>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</si>
  <si>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</si>
  <si>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</si>
  <si>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</si>
  <si>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</si>
  <si>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</si>
  <si>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</si>
  <si>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</si>
  <si>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</si>
  <si>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</si>
  <si>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</si>
  <si>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</si>
  <si>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</si>
  <si>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</si>
  <si>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</si>
  <si>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</si>
  <si>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</si>
  <si>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</si>
  <si>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</si>
  <si>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</si>
  <si>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</si>
  <si>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</si>
  <si>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</si>
  <si>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</si>
  <si>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</si>
  <si>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</si>
  <si>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</si>
  <si>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</si>
  <si>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</si>
  <si>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</si>
  <si>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</si>
  <si>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</si>
  <si>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</si>
  <si>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</si>
  <si>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</si>
  <si>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</si>
  <si>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</si>
  <si>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</si>
  <si>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</si>
  <si>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</si>
  <si>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</si>
  <si>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</si>
  <si>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</si>
  <si>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</si>
  <si>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</si>
  <si>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</si>
  <si>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</si>
  <si>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</si>
  <si>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</si>
  <si>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</si>
  <si>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</si>
  <si>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</si>
  <si>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</si>
  <si>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</si>
  <si>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</si>
  <si>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</si>
  <si>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</si>
  <si>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</si>
  <si>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</si>
  <si>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</si>
  <si>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</si>
  <si>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</si>
  <si>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</si>
  <si>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</si>
  <si>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</si>
  <si>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</si>
  <si>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</si>
  <si>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</si>
  <si>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</si>
  <si>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</si>
  <si>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</si>
  <si>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</si>
  <si>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</si>
  <si>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</si>
  <si>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</si>
  <si>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</si>
  <si>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</si>
  <si>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</si>
  <si>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</si>
  <si>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</si>
  <si>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</si>
  <si>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</si>
  <si>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</si>
  <si>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</si>
  <si>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</si>
  <si>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</si>
  <si>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</si>
  <si>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</si>
  <si>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</si>
  <si>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</si>
  <si>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</si>
  <si>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</si>
  <si>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</si>
  <si>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</si>
  <si>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</si>
  <si>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</si>
  <si>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</si>
  <si>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</si>
  <si>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</si>
  <si>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</si>
  <si>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</si>
  <si>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</si>
  <si>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</si>
  <si>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</si>
  <si>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</si>
  <si>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</si>
  <si>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</si>
  <si>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</si>
  <si>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</si>
  <si>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</si>
  <si>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</si>
  <si>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</si>
  <si>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</si>
  <si>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</si>
  <si>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</si>
  <si>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</si>
  <si>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</si>
  <si>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</si>
  <si>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</si>
  <si>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</si>
  <si>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</si>
  <si>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</si>
  <si>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</si>
  <si>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</si>
  <si>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</si>
  <si>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</si>
  <si>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</si>
  <si>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</si>
  <si>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</si>
  <si>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</si>
  <si>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</si>
  <si>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</si>
  <si>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</si>
  <si>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</si>
  <si>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</si>
  <si>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</si>
  <si>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</si>
  <si>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</si>
  <si>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</si>
  <si>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</si>
  <si>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</si>
  <si>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</si>
  <si>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</si>
  <si>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</si>
  <si>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</si>
  <si>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</si>
  <si>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</si>
  <si>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</si>
  <si>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</si>
  <si>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</si>
  <si>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</si>
  <si>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</si>
  <si>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</si>
  <si>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</si>
  <si>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</si>
  <si>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</si>
  <si>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</si>
  <si>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</si>
  <si>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</si>
  <si>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</si>
  <si>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</si>
  <si>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</si>
  <si>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</si>
  <si>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</si>
  <si>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</si>
  <si>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</si>
  <si>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</si>
  <si>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</si>
  <si>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</si>
  <si>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</si>
  <si>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</si>
  <si>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</si>
  <si>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</si>
  <si>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</si>
  <si>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</si>
  <si>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</si>
  <si>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</si>
  <si>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</si>
  <si>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</si>
  <si>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</si>
  <si>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</si>
  <si>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</si>
  <si>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</si>
  <si>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</si>
  <si>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</si>
  <si>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</si>
  <si>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</si>
  <si>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</si>
  <si>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</si>
  <si>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</si>
  <si>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</si>
  <si>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</si>
  <si>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</si>
  <si>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</si>
  <si>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</si>
  <si>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</si>
  <si>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</si>
  <si>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</si>
  <si>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</si>
  <si>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</si>
  <si>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</si>
  <si>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</si>
  <si>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</si>
  <si>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</si>
  <si>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</si>
  <si>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</si>
  <si>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</si>
  <si>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</si>
  <si>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</si>
  <si>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</si>
  <si>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</si>
  <si>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</si>
  <si>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</si>
  <si>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</si>
  <si>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</si>
  <si>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</si>
  <si>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</si>
  <si>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</si>
  <si>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</si>
  <si>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</si>
  <si>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</si>
  <si>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</si>
  <si>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</si>
  <si>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</si>
  <si>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</si>
  <si>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</si>
  <si>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</si>
  <si>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</si>
  <si>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</si>
  <si>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</si>
  <si>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</si>
  <si>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</si>
  <si>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</si>
  <si>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</si>
  <si>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</si>
  <si>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</si>
  <si>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</si>
  <si>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</si>
  <si>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</si>
  <si>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</si>
  <si>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</si>
  <si>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</si>
  <si>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</si>
  <si>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</si>
  <si>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</si>
  <si>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</si>
  <si>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</si>
  <si>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</si>
  <si>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</si>
  <si>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</si>
  <si>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</si>
  <si>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</si>
  <si>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</si>
  <si>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</si>
  <si>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</si>
  <si>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</si>
  <si>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</si>
  <si>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</si>
  <si>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</si>
  <si>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</si>
  <si>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</si>
  <si>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</si>
  <si>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</si>
  <si>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</si>
  <si>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</si>
  <si>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</si>
  <si>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</si>
  <si>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</si>
  <si>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</si>
  <si>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</si>
  <si>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</si>
  <si>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</si>
  <si>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</si>
  <si>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</si>
  <si>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</si>
  <si>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</si>
  <si>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</si>
  <si>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</si>
  <si>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</si>
  <si>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</si>
  <si>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</si>
  <si>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</si>
  <si>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</si>
  <si>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</si>
  <si>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</si>
  <si>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</si>
  <si>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</si>
  <si>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</si>
  <si>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</si>
  <si>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</si>
  <si>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</si>
  <si>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</si>
  <si>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</si>
  <si>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</si>
  <si>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</si>
  <si>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</si>
  <si>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</si>
  <si>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</si>
  <si>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</si>
  <si>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</si>
  <si>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</si>
  <si>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</si>
  <si>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</si>
  <si>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</si>
  <si>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</si>
  <si>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</si>
  <si>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</si>
  <si>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</si>
  <si>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</si>
  <si>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</si>
  <si>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</si>
  <si>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</si>
  <si>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</si>
  <si>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</si>
  <si>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</si>
  <si>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</si>
  <si>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</si>
  <si>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</si>
  <si>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</si>
  <si>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</si>
  <si>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</si>
  <si>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</si>
  <si>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</si>
  <si>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</si>
  <si>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</si>
  <si>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</si>
  <si>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</si>
  <si>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</si>
  <si>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</si>
  <si>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</si>
  <si>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</si>
  <si>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</si>
  <si>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</si>
  <si>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</si>
  <si>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</si>
  <si>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</si>
  <si>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</si>
  <si>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</si>
  <si>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</si>
  <si>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</si>
  <si>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</si>
  <si>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</si>
  <si>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</si>
  <si>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</si>
  <si>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</si>
  <si>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</si>
  <si>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</si>
  <si>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</si>
  <si>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</si>
  <si>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</si>
  <si>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</si>
  <si>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</si>
  <si>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</si>
  <si>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</si>
  <si>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</si>
  <si>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</si>
  <si>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</si>
  <si>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</si>
  <si>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</si>
  <si>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</si>
  <si>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</si>
  <si>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</si>
  <si>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</si>
  <si>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</si>
  <si>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</si>
  <si>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</si>
  <si>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</si>
  <si>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</si>
  <si>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</si>
  <si>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</si>
  <si>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</si>
  <si>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</si>
  <si>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</si>
  <si>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</si>
  <si>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</si>
  <si>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</si>
  <si>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</si>
  <si>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</si>
  <si>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</si>
  <si>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</si>
  <si>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</si>
  <si>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</si>
  <si>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</si>
  <si>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</si>
  <si>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</si>
  <si>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</si>
  <si>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</si>
  <si>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</si>
  <si>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</si>
  <si>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</si>
  <si>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</si>
  <si>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</si>
  <si>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</si>
  <si>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</si>
  <si>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</si>
  <si>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</si>
  <si>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</si>
  <si>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</si>
  <si>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</si>
  <si>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</si>
  <si>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</si>
  <si>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</si>
  <si>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</si>
  <si>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</si>
  <si>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</si>
  <si>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</si>
  <si>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</si>
  <si>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</si>
  <si>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</si>
  <si>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</si>
  <si>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</si>
  <si>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</si>
  <si>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</si>
  <si>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</si>
  <si>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</si>
  <si>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</si>
  <si>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</si>
  <si>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</si>
  <si>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</si>
  <si>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</si>
  <si>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</si>
  <si>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</si>
  <si>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</si>
  <si>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</si>
  <si>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</si>
  <si>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</si>
  <si>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</si>
  <si>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</si>
  <si>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</si>
  <si>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</si>
  <si>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</si>
  <si>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</si>
  <si>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</si>
  <si>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</si>
  <si>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</si>
  <si>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</si>
  <si>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</si>
  <si>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</si>
  <si>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</si>
  <si>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</si>
  <si>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</si>
  <si>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</si>
  <si>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</si>
  <si>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</si>
  <si>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</si>
  <si>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</si>
  <si>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</si>
  <si>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</si>
  <si>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</si>
  <si>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</si>
  <si>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</si>
  <si>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</si>
  <si>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</si>
  <si>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</si>
  <si>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</si>
  <si>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</si>
  <si>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</si>
  <si>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</si>
  <si>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</si>
  <si>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</si>
  <si>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</si>
  <si>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</si>
  <si>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</si>
  <si>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</si>
  <si>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</si>
  <si>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</si>
  <si>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</si>
  <si>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</si>
  <si>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</si>
  <si>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</si>
  <si>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</si>
  <si>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</si>
  <si>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</si>
  <si>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</si>
  <si>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</si>
  <si>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</si>
  <si>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</si>
  <si>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</si>
  <si>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</si>
  <si>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</si>
  <si>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</si>
  <si>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</si>
  <si>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</si>
  <si>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</si>
  <si>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</si>
  <si>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</si>
  <si>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</si>
  <si>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</si>
  <si>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</si>
  <si>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</si>
  <si>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</si>
  <si>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</si>
  <si>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</si>
  <si>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</si>
  <si>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</si>
  <si>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</si>
  <si>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</si>
  <si>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</si>
  <si>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</si>
  <si>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</si>
  <si>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</si>
  <si>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</si>
  <si>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</si>
  <si>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</si>
  <si>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</si>
  <si>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</si>
  <si>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</si>
  <si>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</si>
  <si>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</si>
  <si>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</si>
  <si>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</si>
  <si>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</si>
  <si>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</si>
  <si>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</si>
  <si>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</si>
  <si>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</si>
  <si>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</si>
  <si>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</si>
  <si>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</si>
  <si>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</si>
  <si>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</si>
  <si>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</si>
  <si>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</si>
  <si>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</si>
  <si>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</si>
  <si>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</si>
  <si>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</si>
  <si>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</si>
  <si>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</si>
  <si>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</si>
  <si>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</si>
  <si>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</si>
  <si>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</si>
  <si>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</si>
  <si>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</si>
  <si>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</si>
  <si>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</si>
  <si>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</si>
  <si>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</si>
  <si>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</si>
  <si>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</si>
  <si>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</si>
  <si>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</si>
  <si>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</si>
  <si>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</si>
  <si>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</si>
  <si>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</si>
  <si>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</si>
  <si>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</si>
  <si>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</si>
  <si>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</si>
  <si>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</si>
  <si>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</si>
  <si>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</si>
  <si>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</si>
  <si>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</si>
  <si>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</si>
  <si>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</si>
  <si>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</si>
  <si>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</si>
  <si>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</si>
  <si>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</si>
  <si>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</si>
  <si>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</si>
  <si>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</si>
  <si>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</si>
  <si>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</si>
  <si>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</si>
  <si>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</si>
  <si>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</si>
  <si>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</si>
  <si>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</si>
  <si>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</si>
  <si>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</si>
  <si>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</si>
  <si>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</si>
  <si>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</si>
  <si>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</si>
  <si>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</si>
  <si>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</si>
  <si>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</si>
  <si>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</si>
  <si>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</si>
  <si>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</si>
  <si>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</si>
  <si>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</si>
  <si>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</si>
  <si>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</si>
  <si>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</si>
  <si>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</si>
  <si>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</si>
  <si>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</si>
  <si>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</si>
  <si>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</si>
  <si>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</si>
  <si>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</si>
  <si>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</si>
  <si>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</si>
  <si>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</si>
  <si>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</si>
  <si>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</si>
  <si>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</si>
  <si>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</si>
  <si>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</si>
  <si>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</si>
  <si>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</si>
  <si>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</si>
  <si>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</si>
  <si>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</si>
  <si>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</si>
  <si>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</si>
  <si>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</si>
  <si>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</si>
  <si>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</si>
  <si>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</si>
  <si>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</si>
  <si>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</si>
  <si>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</si>
  <si>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</si>
  <si>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</si>
  <si>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</si>
  <si>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</si>
  <si>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</si>
  <si>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</si>
  <si>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</si>
  <si>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</si>
  <si>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</si>
  <si>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</si>
  <si>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</si>
  <si>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</si>
  <si>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</si>
  <si>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</si>
  <si>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</si>
  <si>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</si>
  <si>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</si>
  <si>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</si>
  <si>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</si>
  <si>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</si>
  <si>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</si>
  <si>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</si>
  <si>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</si>
  <si>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</si>
  <si>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</si>
  <si>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</si>
  <si>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</si>
  <si>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</si>
  <si>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</si>
  <si>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</si>
  <si>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</si>
  <si>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</si>
  <si>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</si>
  <si>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</si>
  <si>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</si>
  <si>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</si>
  <si>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</si>
  <si>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</si>
  <si>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</si>
  <si>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</si>
  <si>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</si>
  <si>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</si>
  <si>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</si>
  <si>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</si>
  <si>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</si>
  <si>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</si>
  <si>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</si>
  <si>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</si>
  <si>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</si>
  <si>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</si>
  <si>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</si>
  <si>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</si>
  <si>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</si>
  <si>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</si>
  <si>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</si>
  <si>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</si>
  <si>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</si>
  <si>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</si>
  <si>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</si>
  <si>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</si>
  <si>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</si>
  <si>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</si>
  <si>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</si>
  <si>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</si>
  <si>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</si>
  <si>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</si>
  <si>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</si>
  <si>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</si>
  <si>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</si>
  <si>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</si>
  <si>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</si>
  <si>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</si>
  <si>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</si>
  <si>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</si>
  <si>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</si>
  <si>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</si>
  <si>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</si>
  <si>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</si>
  <si>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</si>
  <si>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</si>
  <si>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</si>
  <si>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</si>
  <si>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</si>
  <si>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</si>
  <si>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</si>
  <si>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</si>
  <si>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</si>
  <si>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</si>
  <si>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</si>
  <si>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</si>
  <si>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</si>
  <si>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</si>
  <si>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</si>
  <si>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</si>
  <si>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</si>
  <si>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</si>
  <si>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</si>
  <si>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</si>
  <si>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</si>
  <si>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</si>
  <si>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</si>
  <si>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</si>
  <si>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</si>
  <si>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</si>
  <si>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</si>
  <si>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</si>
  <si>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</si>
  <si>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</si>
  <si>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</si>
  <si>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</si>
  <si>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</si>
  <si>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</si>
  <si>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</si>
  <si>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</si>
  <si>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</si>
  <si>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</si>
  <si>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</si>
  <si>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</si>
  <si>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</si>
  <si>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</si>
  <si>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</si>
  <si>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</si>
  <si>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</si>
  <si>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</si>
  <si>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</si>
  <si>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</si>
  <si>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</si>
  <si>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</si>
  <si>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</si>
  <si>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</si>
  <si>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</si>
  <si>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</si>
  <si>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</si>
  <si>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</si>
  <si>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</si>
  <si>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</si>
  <si>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</si>
  <si>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</si>
  <si>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</si>
  <si>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</si>
  <si>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</si>
  <si>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</si>
  <si>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</si>
  <si>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</si>
  <si>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</si>
  <si>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</si>
  <si>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</si>
  <si>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</si>
  <si>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</si>
  <si>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</si>
  <si>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</si>
  <si>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</si>
  <si>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</si>
  <si>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</si>
  <si>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</si>
  <si>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</si>
  <si>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</si>
  <si>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</si>
  <si>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</si>
  <si>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</si>
  <si>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</si>
  <si>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</si>
  <si>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</si>
  <si>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</si>
  <si>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</si>
  <si>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</si>
  <si>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</si>
  <si>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</si>
  <si>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</si>
  <si>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</si>
  <si>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</si>
  <si>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</si>
  <si>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</si>
  <si>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</si>
  <si>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</si>
  <si>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</si>
  <si>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</si>
  <si>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</si>
  <si>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</si>
  <si>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</si>
  <si>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</si>
  <si>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</si>
  <si>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</si>
  <si>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</si>
  <si>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</si>
  <si>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</si>
  <si>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</si>
  <si>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</si>
  <si>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</si>
  <si>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</si>
  <si>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</si>
  <si>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</si>
  <si>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</si>
  <si>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</si>
  <si>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</si>
  <si>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</si>
  <si>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</si>
  <si>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</si>
  <si>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</si>
  <si>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</si>
  <si>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</si>
  <si>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</si>
  <si>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</si>
  <si>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</si>
  <si>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</si>
  <si>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</si>
  <si>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</si>
  <si>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</si>
  <si>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</si>
  <si>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</si>
  <si>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</si>
  <si>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</si>
  <si>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</si>
  <si>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</si>
  <si>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</si>
  <si>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</si>
  <si>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</si>
  <si>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</si>
  <si>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</si>
  <si>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</si>
  <si>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</si>
  <si>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</si>
  <si>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</si>
  <si>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</si>
  <si>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</si>
  <si>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</si>
  <si>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</si>
  <si>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</si>
  <si>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</si>
  <si>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</si>
  <si>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</si>
  <si>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</si>
  <si>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</si>
  <si>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</si>
  <si>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</si>
  <si>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</si>
  <si>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</si>
  <si>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</si>
  <si>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</si>
  <si>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</si>
  <si>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</si>
  <si>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</si>
  <si>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</si>
  <si>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</si>
  <si>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</si>
  <si>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</si>
  <si>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</si>
  <si>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</si>
  <si>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</si>
  <si>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</si>
  <si>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</si>
  <si>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</si>
  <si>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</si>
  <si>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</si>
  <si>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</si>
  <si>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</si>
  <si>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</si>
  <si>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</si>
  <si>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</si>
  <si>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</si>
  <si>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</si>
  <si>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</si>
  <si>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</si>
  <si>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</si>
  <si>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</si>
  <si>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</si>
  <si>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</si>
  <si>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</si>
  <si>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</si>
  <si>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</si>
  <si>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</si>
  <si>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</si>
  <si>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</si>
  <si>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</si>
  <si>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</si>
  <si>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</si>
  <si>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</si>
  <si>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</si>
  <si>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</si>
  <si>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</si>
  <si>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</si>
  <si>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</si>
  <si>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</si>
  <si>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</si>
  <si>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</si>
  <si>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</si>
  <si>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</si>
  <si>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</si>
  <si>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</si>
  <si>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</si>
  <si>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</si>
  <si>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</si>
  <si>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</si>
  <si>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</si>
  <si>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</si>
  <si>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</si>
  <si>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</si>
  <si>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</si>
  <si>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</si>
  <si>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</si>
  <si>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</si>
  <si>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</si>
  <si>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</si>
  <si>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</si>
  <si>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</si>
  <si>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</si>
  <si>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</si>
  <si>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</si>
  <si>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</si>
  <si>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</si>
  <si>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</si>
  <si>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</si>
  <si>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</si>
  <si>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</si>
  <si>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</si>
  <si>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</si>
  <si>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</si>
  <si>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</si>
  <si>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</si>
  <si>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</si>
  <si>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</si>
  <si>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</si>
  <si>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</si>
  <si>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</si>
  <si>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</si>
  <si>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</si>
  <si>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</si>
  <si>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</si>
  <si>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</si>
  <si>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</si>
  <si>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</si>
  <si>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</si>
  <si>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</si>
  <si>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</si>
  <si>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</si>
  <si>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</si>
  <si>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</si>
  <si>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</si>
  <si>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</si>
  <si>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</si>
  <si>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</si>
  <si>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</si>
  <si>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</si>
  <si>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</si>
  <si>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</si>
  <si>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</si>
  <si>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</si>
  <si>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</si>
  <si>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</si>
  <si>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</si>
  <si>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</si>
  <si>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</si>
  <si>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</si>
  <si>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</si>
  <si>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</si>
  <si>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</si>
  <si>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</si>
  <si>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</si>
  <si>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</si>
  <si>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</si>
  <si>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</si>
  <si>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</si>
  <si>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</si>
  <si>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</si>
  <si>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</si>
  <si>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</si>
  <si>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</si>
  <si>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</si>
  <si>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</si>
  <si>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</si>
  <si>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</si>
  <si>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</si>
  <si>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</si>
  <si>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</si>
  <si>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</si>
  <si>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</si>
  <si>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</si>
  <si>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</si>
  <si>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</si>
  <si>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</si>
  <si>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</si>
  <si>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</si>
  <si>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</si>
  <si>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</si>
  <si>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</si>
  <si>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</si>
  <si>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</si>
  <si>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</si>
  <si>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</si>
  <si>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</si>
  <si>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</si>
  <si>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</si>
  <si>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</si>
  <si>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</si>
  <si>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</si>
  <si>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</si>
  <si>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</si>
  <si>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</si>
  <si>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</si>
  <si>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</si>
  <si>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</si>
  <si>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</si>
  <si>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</si>
  <si>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</si>
  <si>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</si>
  <si>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</si>
  <si>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</si>
  <si>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</si>
  <si>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</si>
  <si>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</si>
  <si>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</si>
  <si>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</si>
  <si>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</si>
  <si>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</si>
  <si>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</si>
  <si>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</si>
  <si>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</si>
  <si>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</si>
  <si>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</si>
  <si>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</si>
  <si>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</si>
  <si>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</si>
  <si>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</si>
  <si>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</si>
  <si>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</si>
  <si>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</si>
  <si>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</si>
  <si>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</si>
  <si>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</si>
  <si>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</si>
  <si>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</si>
  <si>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</si>
  <si>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</si>
  <si>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</si>
  <si>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</si>
  <si>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</si>
  <si>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</si>
  <si>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</si>
  <si>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</si>
  <si>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</si>
  <si>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</si>
  <si>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</si>
  <si>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</si>
  <si>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</si>
  <si>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</si>
  <si>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</si>
  <si>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</si>
  <si>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</si>
  <si>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</si>
  <si>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</si>
  <si>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</si>
  <si>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</si>
  <si>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</si>
  <si>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</si>
  <si>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</si>
  <si>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</si>
  <si>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</si>
  <si>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</si>
  <si>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</si>
  <si>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</si>
  <si>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</si>
  <si>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</si>
  <si>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</si>
  <si>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</si>
  <si>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</si>
  <si>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</si>
  <si>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</si>
  <si>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</si>
  <si>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</si>
  <si>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</si>
  <si>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</si>
  <si>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</si>
  <si>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</si>
  <si>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</si>
  <si>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</si>
  <si>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</si>
  <si>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</si>
  <si>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</si>
  <si>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</si>
  <si>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</si>
  <si>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</si>
  <si>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</si>
  <si>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</si>
  <si>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</si>
  <si>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</si>
  <si>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</si>
  <si>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</si>
  <si>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</si>
  <si>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</si>
  <si>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</si>
  <si>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</si>
  <si>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</si>
  <si>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</si>
  <si>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</si>
  <si>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</si>
  <si>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</si>
  <si>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</si>
  <si>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</si>
  <si>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</si>
  <si>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</si>
  <si>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</si>
  <si>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</si>
  <si>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</si>
  <si>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</si>
  <si>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</si>
  <si>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</si>
  <si>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</si>
  <si>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</si>
  <si>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</si>
  <si>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</si>
  <si>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</si>
  <si>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</si>
  <si>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</si>
  <si>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</si>
  <si>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</si>
  <si>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</si>
  <si>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</si>
  <si>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</si>
  <si>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</si>
  <si>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</si>
  <si>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</si>
  <si>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</si>
  <si>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</si>
  <si>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</si>
  <si>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</si>
  <si>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</si>
  <si>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</si>
  <si>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</si>
  <si>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</si>
  <si>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</si>
  <si>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</si>
  <si>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</si>
  <si>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</si>
  <si>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</si>
  <si>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</si>
  <si>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</si>
  <si>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</si>
  <si>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</si>
  <si>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</si>
  <si>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</si>
  <si>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</si>
  <si>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</si>
  <si>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</si>
  <si>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</si>
  <si>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</si>
  <si>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</si>
  <si>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</si>
  <si>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</si>
  <si>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</si>
  <si>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</si>
  <si>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</si>
  <si>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</si>
  <si>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</si>
  <si>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</si>
  <si>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</si>
  <si>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</si>
  <si>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</si>
  <si>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</si>
  <si>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</si>
  <si>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</si>
  <si>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</si>
  <si>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</si>
  <si>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</si>
  <si>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</si>
  <si>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</si>
  <si>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</si>
  <si>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</si>
  <si>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</si>
  <si>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</si>
  <si>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</si>
  <si>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</si>
  <si>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</si>
  <si>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</si>
  <si>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</si>
  <si>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</si>
  <si>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</si>
  <si>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</si>
  <si>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</si>
  <si>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</si>
  <si>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</si>
  <si>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</si>
  <si>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</si>
  <si>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</si>
  <si>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</si>
  <si>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</si>
  <si>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</si>
  <si>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</si>
  <si>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</si>
  <si>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</si>
  <si>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</si>
  <si>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</si>
  <si>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</si>
  <si>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</si>
  <si>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</si>
  <si>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</si>
  <si>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</si>
  <si>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</si>
  <si>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</si>
  <si>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</si>
  <si>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</si>
  <si>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</si>
  <si>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</si>
  <si>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</si>
  <si>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</si>
  <si>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</si>
  <si>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</si>
  <si>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</si>
  <si>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</si>
  <si>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</si>
  <si>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</si>
  <si>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</si>
  <si>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</si>
  <si>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</si>
  <si>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</si>
  <si>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</si>
  <si>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</si>
  <si>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</si>
  <si>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</si>
  <si>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</si>
  <si>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</si>
  <si>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</si>
  <si>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</si>
  <si>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</si>
  <si>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</si>
  <si>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</si>
  <si>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</si>
  <si>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</si>
  <si>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</si>
  <si>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</si>
  <si>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</si>
  <si>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</si>
  <si>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</si>
  <si>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</si>
  <si>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</si>
  <si>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</si>
  <si>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</si>
  <si>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</si>
  <si>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</si>
  <si>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</si>
  <si>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</si>
  <si>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</si>
  <si>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</si>
  <si>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</si>
  <si>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</si>
  <si>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</si>
  <si>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</si>
  <si>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</si>
  <si>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</si>
  <si>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</si>
  <si>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</si>
  <si>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</si>
  <si>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</si>
  <si>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</si>
  <si>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</si>
  <si>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</si>
  <si>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</si>
  <si>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</si>
  <si>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</si>
  <si>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</si>
  <si>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</si>
  <si>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</si>
  <si>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</si>
  <si>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</si>
  <si>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</si>
  <si>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</si>
  <si>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</si>
  <si>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</si>
  <si>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</si>
  <si>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</si>
  <si>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</si>
  <si>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</si>
  <si>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</si>
  <si>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</si>
  <si>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</si>
  <si>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</si>
  <si>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</si>
  <si>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</si>
  <si>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</si>
  <si>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</si>
  <si>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</si>
  <si>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</si>
  <si>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</si>
  <si>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</si>
  <si>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</si>
  <si>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</si>
  <si>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</si>
  <si>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</si>
  <si>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</si>
  <si>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</si>
  <si>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</si>
  <si>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</si>
  <si>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</si>
  <si>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</si>
  <si>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</si>
  <si>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</si>
  <si>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</si>
  <si>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</si>
  <si>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</si>
  <si>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</si>
  <si>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</si>
  <si>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</si>
  <si>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</si>
  <si>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</si>
  <si>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</si>
  <si>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</si>
  <si>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</si>
  <si>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</si>
  <si>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</si>
  <si>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</si>
  <si>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</si>
  <si>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</si>
  <si>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</si>
  <si>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</si>
  <si>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</si>
  <si>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</si>
  <si>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</si>
  <si>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</si>
  <si>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</si>
  <si>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</si>
  <si>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</si>
  <si>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</si>
  <si>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</si>
  <si>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</si>
  <si>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</si>
  <si>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</si>
  <si>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</si>
  <si>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</si>
  <si>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</si>
  <si>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</si>
  <si>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</si>
  <si>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</si>
  <si>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</si>
  <si>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</si>
  <si>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</si>
  <si>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</si>
  <si>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</si>
  <si>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</si>
  <si>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</si>
  <si>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</si>
  <si>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</si>
  <si>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</si>
  <si>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</si>
  <si>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</si>
  <si>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</si>
  <si>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</si>
  <si>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</si>
  <si>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</si>
  <si>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</si>
  <si>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</si>
  <si>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</si>
  <si>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</si>
  <si>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</si>
  <si>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</si>
  <si>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</si>
  <si>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</si>
  <si>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</si>
  <si>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</si>
  <si>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</si>
  <si>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</si>
  <si>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</si>
  <si>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</si>
  <si>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</si>
  <si>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</si>
  <si>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</si>
  <si>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</si>
  <si>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</si>
  <si>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</si>
  <si>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</si>
  <si>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</si>
  <si>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</si>
  <si>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</si>
  <si>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</si>
  <si>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</si>
  <si>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</si>
  <si>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</si>
  <si>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</si>
  <si>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</si>
  <si>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</si>
  <si>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</si>
  <si>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</si>
  <si>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</si>
  <si>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</si>
  <si>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</si>
  <si>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</si>
  <si>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</si>
  <si>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</si>
  <si>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</si>
  <si>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</si>
  <si>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</si>
  <si>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</si>
  <si>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</si>
  <si>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</si>
  <si>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</si>
  <si>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</si>
  <si>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</si>
  <si>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</si>
  <si>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</si>
  <si>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</si>
  <si>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</si>
  <si>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</si>
  <si>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</si>
  <si>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</si>
  <si>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</si>
  <si>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</si>
  <si>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</si>
  <si>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</si>
  <si>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</si>
  <si>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</si>
  <si>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</si>
  <si>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</si>
  <si>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</si>
  <si>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</si>
  <si>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</si>
  <si>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</si>
  <si>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</si>
  <si>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</si>
  <si>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</si>
  <si>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</si>
  <si>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</si>
  <si>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</si>
  <si>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</si>
  <si>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</si>
  <si>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</si>
  <si>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</si>
  <si>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</si>
  <si>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</si>
  <si>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</si>
  <si>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</si>
  <si>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</si>
  <si>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</si>
  <si>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</si>
  <si>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</si>
  <si>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</si>
  <si>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</si>
  <si>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</si>
  <si>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</si>
  <si>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</si>
  <si>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</si>
  <si>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</si>
  <si>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</si>
  <si>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</si>
  <si>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</si>
  <si>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</si>
  <si>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</si>
  <si>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</si>
  <si>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</si>
  <si>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</si>
  <si>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</si>
  <si>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</si>
  <si>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</si>
  <si>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</si>
  <si>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</si>
  <si>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</si>
  <si>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</si>
  <si>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</si>
  <si>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</si>
  <si>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</si>
  <si>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</si>
  <si>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</si>
  <si>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</si>
  <si>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</si>
  <si>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</si>
  <si>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</si>
  <si>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</si>
  <si>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</si>
  <si>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</si>
  <si>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</si>
  <si>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</si>
  <si>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</si>
  <si>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</si>
  <si>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</si>
  <si>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</si>
  <si>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</si>
  <si>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</si>
  <si>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</si>
  <si>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</si>
  <si>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</si>
  <si>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</si>
  <si>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</si>
  <si>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</si>
  <si>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</si>
  <si>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</si>
  <si>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</si>
  <si>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</si>
  <si>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</si>
  <si>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</si>
  <si>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</si>
  <si>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</si>
  <si>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</si>
  <si>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</si>
  <si>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</si>
  <si>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</si>
  <si>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</si>
  <si>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</si>
  <si>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</si>
  <si>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</si>
  <si>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</si>
  <si>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</si>
  <si>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</si>
  <si>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</si>
  <si>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</si>
  <si>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</si>
  <si>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</si>
  <si>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</si>
  <si>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</si>
  <si>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</si>
  <si>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</si>
  <si>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</si>
  <si>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</si>
  <si>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</si>
  <si>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</si>
  <si>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</si>
  <si>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</si>
  <si>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</si>
  <si>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</si>
  <si>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</si>
  <si>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</si>
  <si>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</si>
  <si>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</si>
  <si>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</si>
  <si>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</si>
  <si>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</si>
  <si>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</si>
  <si>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</si>
  <si>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</si>
  <si>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</si>
  <si>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</si>
  <si>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</si>
  <si>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</si>
  <si>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</si>
  <si>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</si>
  <si>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</si>
  <si>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</si>
  <si>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</si>
  <si>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</si>
  <si>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</si>
  <si>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</si>
  <si>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</si>
  <si>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</si>
  <si>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</si>
  <si>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</si>
  <si>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</si>
  <si>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</si>
  <si>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</si>
  <si>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</si>
  <si>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</si>
  <si>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</si>
  <si>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</si>
  <si>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</si>
  <si>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</si>
  <si>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</si>
  <si>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</si>
  <si>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</si>
  <si>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</si>
  <si>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</si>
  <si>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</si>
  <si>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</si>
  <si>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</si>
  <si>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</si>
  <si>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</si>
  <si>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</si>
  <si>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</si>
  <si>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</si>
  <si>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</si>
  <si>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</si>
  <si>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</si>
  <si>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</si>
  <si>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</si>
  <si>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</si>
  <si>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</si>
  <si>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</si>
  <si>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</si>
  <si>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</si>
  <si>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</si>
  <si>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</si>
  <si>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</si>
  <si>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</si>
  <si>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</si>
  <si>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</si>
  <si>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</si>
  <si>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</si>
  <si>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</si>
  <si>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</si>
  <si>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</si>
  <si>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</si>
  <si>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</si>
  <si>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</si>
  <si>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</si>
  <si>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</si>
  <si>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</si>
  <si>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</si>
  <si>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</si>
  <si>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</si>
  <si>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</si>
  <si>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</si>
  <si>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</si>
  <si>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</si>
  <si>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</si>
  <si>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</si>
  <si>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</si>
  <si>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</si>
  <si>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</si>
  <si>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</si>
  <si>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</si>
  <si>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</si>
  <si>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</si>
  <si>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</si>
  <si>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</si>
  <si>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</si>
  <si>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</si>
  <si>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</si>
  <si>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</si>
  <si>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</si>
  <si>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</si>
  <si>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</si>
  <si>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</si>
  <si>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</si>
  <si>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</si>
  <si>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</si>
  <si>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</si>
  <si>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</si>
  <si>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</si>
  <si>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</si>
  <si>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</si>
  <si>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</si>
  <si>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</si>
  <si>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</si>
  <si>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</si>
  <si>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</si>
  <si>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</si>
  <si>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</si>
  <si>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</si>
  <si>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</si>
  <si>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</si>
  <si>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</si>
  <si>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</si>
  <si>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</si>
  <si>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</si>
  <si>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</si>
  <si>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</si>
  <si>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</si>
  <si>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</si>
  <si>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</si>
  <si>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</si>
  <si>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</si>
  <si>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</si>
  <si>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</si>
  <si>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</si>
  <si>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</si>
  <si>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</si>
  <si>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</si>
  <si>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</si>
  <si>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</si>
  <si>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</si>
  <si>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</si>
  <si>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</si>
  <si>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</si>
  <si>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</si>
  <si>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</si>
  <si>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</si>
  <si>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</si>
  <si>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</si>
  <si>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</si>
  <si>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</si>
  <si>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</si>
  <si>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</si>
  <si>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</si>
  <si>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</si>
  <si>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</si>
  <si>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</si>
  <si>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</si>
  <si>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</si>
  <si>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</si>
  <si>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</si>
  <si>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</si>
  <si>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</si>
  <si>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</si>
  <si>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</si>
  <si>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</si>
  <si>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</si>
  <si>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</si>
  <si>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</si>
  <si>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</si>
  <si>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</si>
  <si>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</si>
  <si>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</si>
  <si>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</si>
  <si>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</si>
  <si>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</si>
  <si>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</si>
  <si>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</si>
  <si>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</si>
  <si>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</si>
  <si>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</si>
  <si>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</si>
  <si>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</si>
  <si>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</si>
  <si>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</si>
  <si>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</si>
  <si>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</si>
  <si>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</si>
  <si>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</si>
  <si>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</si>
  <si>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</si>
  <si>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</si>
  <si>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</si>
  <si>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</si>
  <si>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</si>
  <si>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</si>
  <si>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</si>
  <si>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</si>
  <si>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</si>
  <si>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</si>
  <si>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</si>
  <si>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</si>
  <si>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</si>
  <si>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</si>
  <si>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</si>
  <si>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</si>
  <si>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</si>
  <si>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</si>
  <si>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</si>
  <si>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</si>
  <si>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</si>
  <si>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</si>
  <si>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</si>
  <si>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</si>
  <si>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</si>
  <si>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</si>
  <si>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</si>
  <si>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</si>
  <si>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</si>
  <si>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</si>
  <si>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</si>
  <si>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</si>
  <si>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</si>
  <si>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</si>
  <si>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</si>
  <si>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</si>
  <si>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</si>
  <si>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</si>
  <si>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</si>
  <si>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</si>
  <si>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</si>
  <si>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</si>
  <si>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</si>
  <si>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</si>
  <si>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</si>
  <si>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</si>
  <si>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</si>
  <si>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</si>
  <si>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</si>
  <si>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</si>
  <si>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</si>
  <si>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</si>
  <si>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</si>
  <si>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</si>
  <si>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</si>
  <si>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</si>
  <si>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</si>
  <si>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</si>
  <si>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</si>
  <si>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</si>
  <si>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</si>
  <si>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</si>
  <si>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</si>
  <si>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</si>
  <si>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</si>
  <si>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</si>
  <si>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</si>
  <si>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</si>
  <si>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</si>
  <si>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</si>
  <si>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</si>
  <si>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</si>
  <si>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</si>
  <si>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</si>
  <si>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</si>
  <si>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</si>
  <si>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</si>
  <si>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</si>
  <si>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</si>
  <si>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</si>
  <si>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</si>
  <si>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</si>
  <si>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</si>
  <si>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</si>
  <si>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</si>
  <si>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</si>
  <si>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</si>
  <si>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</si>
  <si>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</si>
  <si>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</si>
  <si>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</si>
  <si>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</si>
  <si>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</si>
  <si>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</si>
  <si>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</si>
  <si>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</si>
  <si>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</si>
  <si>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</si>
  <si>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</si>
  <si>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</si>
  <si>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</si>
  <si>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</si>
  <si>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</si>
  <si>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</si>
  <si>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</si>
  <si>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</si>
  <si>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</si>
  <si>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</si>
  <si>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</si>
  <si>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</si>
  <si>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</si>
  <si>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</si>
  <si>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</si>
  <si>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</si>
  <si>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</si>
  <si>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</si>
  <si>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</si>
  <si>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</si>
  <si>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</si>
  <si>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</si>
  <si>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</si>
  <si>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</si>
  <si>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</si>
  <si>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</si>
  <si>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</si>
  <si>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</si>
  <si>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</si>
  <si>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</si>
  <si>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</si>
  <si>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</si>
  <si>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</si>
  <si>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</si>
  <si>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</si>
  <si>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</si>
  <si>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</si>
  <si>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</si>
  <si>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</si>
  <si>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</si>
  <si>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</si>
  <si>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</si>
  <si>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</si>
  <si>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</si>
  <si>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</si>
  <si>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</si>
  <si>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</si>
  <si>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</si>
  <si>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</si>
  <si>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</si>
  <si>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</si>
  <si>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</si>
  <si>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</si>
  <si>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</si>
  <si>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</si>
  <si>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</si>
  <si>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</si>
  <si>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</si>
  <si>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</si>
  <si>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</si>
  <si>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</si>
  <si>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</si>
  <si>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</si>
  <si>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</si>
  <si>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</si>
  <si>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</si>
  <si>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</si>
  <si>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</si>
  <si>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</si>
  <si>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</si>
  <si>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</si>
  <si>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</si>
  <si>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</si>
  <si>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</si>
  <si>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</si>
  <si>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</si>
  <si>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</si>
  <si>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</si>
  <si>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</si>
  <si>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</si>
  <si>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</si>
  <si>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</si>
  <si>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</si>
  <si>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</si>
  <si>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</si>
  <si>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</si>
  <si>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</si>
  <si>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</si>
  <si>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</si>
  <si>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</si>
  <si>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</si>
  <si>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</si>
  <si>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</si>
  <si>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</si>
  <si>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</si>
  <si>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</si>
  <si>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</si>
  <si>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</si>
  <si>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</si>
  <si>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</si>
  <si>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</si>
  <si>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</si>
  <si>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</si>
  <si>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</si>
  <si>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</si>
  <si>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</si>
  <si>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</si>
  <si>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</si>
  <si>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</si>
  <si>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</si>
  <si>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</si>
  <si>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</si>
  <si>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</si>
  <si>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</si>
  <si>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</si>
  <si>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</si>
  <si>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</si>
  <si>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</si>
  <si>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</si>
  <si>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</si>
  <si>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</si>
  <si>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</si>
  <si>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</si>
  <si>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</si>
  <si>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</si>
  <si>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</si>
  <si>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</si>
  <si>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</si>
  <si>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</si>
  <si>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</si>
  <si>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</si>
  <si>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</si>
  <si>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</si>
  <si>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</si>
  <si>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</si>
  <si>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</si>
  <si>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</si>
  <si>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</si>
  <si>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</si>
  <si>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</si>
  <si>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</si>
  <si>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</si>
  <si>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</si>
  <si>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</si>
  <si>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</si>
  <si>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</si>
  <si>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</si>
  <si>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</si>
  <si>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</si>
  <si>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</si>
  <si>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</si>
  <si>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</si>
  <si>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</si>
  <si>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</si>
  <si>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</si>
  <si>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</si>
  <si>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</si>
  <si>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</si>
  <si>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</si>
  <si>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</si>
  <si>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</si>
  <si>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</si>
  <si>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</si>
  <si>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</si>
  <si>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</si>
  <si>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</si>
  <si>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</si>
  <si>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</si>
  <si>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</si>
  <si>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</si>
  <si>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</si>
  <si>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</si>
  <si>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</si>
  <si>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</si>
  <si>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</si>
  <si>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</si>
  <si>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</si>
  <si>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</si>
  <si>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</si>
  <si>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</si>
  <si>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</si>
  <si>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</si>
  <si>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</si>
  <si>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</si>
  <si>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</si>
  <si>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</si>
  <si>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</si>
  <si>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</si>
  <si>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</si>
  <si>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</si>
  <si>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</si>
  <si>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</si>
  <si>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</si>
  <si>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</si>
  <si>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</si>
  <si>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</si>
  <si>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</si>
  <si>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</si>
  <si>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</si>
  <si>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</si>
  <si>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</si>
  <si>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</si>
  <si>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</si>
  <si>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</si>
  <si>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</si>
  <si>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</si>
  <si>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</si>
  <si>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</si>
  <si>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</si>
  <si>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</si>
  <si>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</si>
  <si>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</si>
  <si>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</si>
  <si>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</si>
  <si>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</si>
  <si>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</si>
  <si>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</si>
  <si>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</si>
  <si>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</si>
  <si>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</si>
  <si>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</si>
  <si>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</si>
  <si>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</si>
  <si>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</si>
  <si>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</si>
  <si>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</si>
  <si>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</si>
  <si>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</si>
  <si>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</si>
  <si>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</si>
  <si>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</si>
  <si>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</si>
  <si>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</si>
  <si>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</si>
  <si>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</si>
  <si>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</si>
  <si>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</si>
  <si>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</si>
  <si>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</si>
  <si>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</si>
  <si>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</si>
  <si>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</si>
  <si>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</si>
  <si>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</si>
  <si>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</si>
  <si>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</si>
  <si>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</si>
  <si>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</si>
  <si>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</si>
  <si>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</si>
  <si>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</si>
  <si>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</si>
  <si>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</si>
  <si>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</si>
  <si>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</si>
  <si>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</si>
  <si>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</si>
  <si>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</si>
  <si>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</si>
  <si>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</si>
  <si>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</si>
  <si>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</si>
  <si>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</si>
  <si>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</si>
  <si>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</si>
  <si>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</si>
  <si>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</si>
  <si>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</si>
  <si>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</si>
  <si>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</si>
  <si>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</si>
  <si>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</si>
  <si>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</si>
  <si>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</si>
  <si>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</si>
  <si>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</si>
  <si>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</si>
  <si>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</si>
  <si>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</si>
  <si>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</si>
  <si>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</si>
  <si>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</si>
  <si>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</si>
  <si>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</si>
  <si>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</si>
  <si>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</si>
  <si>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</si>
  <si>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</si>
  <si>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</si>
  <si>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</si>
  <si>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</si>
  <si>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</si>
  <si>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</si>
  <si>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</si>
  <si>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</si>
  <si>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</si>
  <si>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</si>
  <si>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</si>
  <si>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</si>
  <si>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</si>
  <si>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</si>
  <si>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</si>
  <si>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</si>
  <si>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</si>
  <si>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</si>
  <si>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</si>
  <si>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</si>
  <si>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</si>
  <si>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</si>
  <si>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</si>
  <si>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</si>
  <si>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</si>
  <si>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</si>
  <si>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</si>
  <si>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</si>
  <si>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</si>
  <si>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</si>
  <si>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</si>
  <si>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</si>
  <si>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</si>
  <si>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</si>
  <si>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</si>
  <si>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</si>
  <si>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</si>
  <si>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</si>
  <si>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</si>
  <si>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</si>
  <si>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</si>
  <si>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</si>
  <si>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</si>
  <si>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</si>
  <si>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</si>
  <si>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</si>
  <si>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</si>
  <si>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</si>
  <si>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</si>
  <si>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</si>
  <si>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</si>
  <si>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</si>
  <si>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</si>
  <si>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</si>
  <si>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</si>
  <si>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</si>
  <si>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</si>
  <si>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</si>
  <si>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</si>
  <si>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</si>
  <si>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</si>
  <si>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</si>
  <si>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</si>
  <si>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</si>
  <si>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</si>
  <si>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</si>
  <si>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</si>
  <si>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</si>
  <si>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</si>
  <si>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</si>
  <si>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</si>
  <si>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</si>
  <si>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</si>
  <si>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</si>
  <si>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</si>
  <si>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</si>
  <si>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</si>
  <si>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</si>
  <si>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</si>
  <si>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</si>
  <si>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</si>
  <si>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</si>
  <si>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</si>
  <si>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</si>
  <si>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</si>
  <si>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</si>
  <si>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</si>
  <si>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</si>
  <si>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</si>
  <si>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</si>
  <si>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</si>
  <si>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</si>
  <si>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</si>
  <si>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</si>
  <si>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</si>
  <si>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</si>
  <si>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</si>
  <si>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</si>
  <si>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</si>
  <si>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</si>
  <si>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</si>
  <si>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</si>
  <si>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</si>
  <si>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</si>
  <si>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</si>
  <si>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</si>
  <si>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</si>
  <si>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</si>
  <si>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</si>
  <si>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</si>
  <si>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</si>
  <si>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</si>
  <si>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</si>
  <si>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</si>
  <si>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</si>
  <si>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</si>
  <si>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</si>
  <si>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</si>
  <si>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</si>
  <si>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</si>
  <si>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</si>
  <si>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</si>
  <si>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</si>
  <si>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</si>
  <si>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</si>
  <si>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</si>
  <si>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</si>
  <si>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</si>
  <si>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</si>
  <si>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</si>
  <si>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</si>
  <si>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</si>
  <si>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</si>
  <si>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</si>
  <si>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</si>
  <si>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</si>
  <si>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</si>
  <si>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</si>
  <si>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</si>
  <si>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</si>
  <si>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</si>
  <si>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</si>
  <si>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</si>
  <si>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</si>
  <si>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</si>
  <si>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</si>
  <si>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</si>
  <si>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</si>
  <si>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</si>
  <si>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</si>
  <si>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</si>
  <si>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</si>
  <si>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</si>
  <si>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</si>
  <si>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</si>
  <si>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</si>
  <si>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</si>
  <si>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</si>
  <si>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</si>
  <si>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</si>
  <si>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</si>
  <si>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</si>
  <si>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</si>
  <si>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</si>
  <si>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</si>
  <si>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</si>
  <si>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</si>
  <si>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</si>
  <si>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</si>
  <si>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</si>
  <si>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</si>
  <si>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</si>
  <si>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</si>
  <si>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</si>
  <si>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</si>
  <si>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</si>
  <si>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</si>
  <si>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</si>
  <si>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</si>
  <si>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</si>
  <si>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</si>
  <si>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</si>
  <si>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</si>
  <si>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</si>
  <si>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</si>
  <si>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</si>
  <si>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</si>
  <si>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</si>
  <si>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</si>
  <si>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</si>
  <si>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</si>
  <si>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</si>
  <si>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</si>
  <si>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</si>
  <si>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</si>
  <si>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</si>
  <si>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</si>
  <si>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</si>
  <si>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</si>
  <si>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</si>
  <si>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</si>
  <si>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</si>
  <si>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</si>
  <si>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</si>
  <si>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</si>
  <si>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</si>
  <si>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</si>
  <si>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</si>
  <si>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</si>
  <si>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</si>
  <si>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</si>
  <si>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</si>
  <si>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</si>
  <si>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</si>
  <si>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</si>
  <si>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</si>
  <si>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</si>
  <si>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</si>
  <si>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</si>
  <si>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</si>
  <si>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</si>
  <si>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</si>
  <si>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</si>
  <si>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</si>
  <si>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</si>
  <si>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</si>
  <si>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</si>
  <si>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</si>
  <si>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</si>
  <si>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</si>
  <si>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</si>
  <si>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</si>
  <si>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</si>
  <si>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</si>
  <si>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</si>
  <si>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</si>
  <si>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</si>
  <si>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</si>
  <si>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</si>
  <si>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</si>
  <si>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</si>
  <si>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</si>
  <si>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</si>
  <si>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</si>
  <si>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</si>
  <si>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</si>
  <si>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</si>
  <si>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</si>
  <si>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</si>
  <si>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</si>
  <si>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</si>
  <si>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</si>
  <si>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</si>
  <si>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</si>
  <si>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</si>
  <si>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</si>
  <si>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</si>
  <si>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</si>
  <si>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</si>
  <si>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</si>
  <si>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</si>
  <si>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</si>
  <si>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</si>
  <si>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</si>
  <si>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</si>
  <si>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</si>
  <si>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</si>
  <si>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</si>
  <si>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</si>
  <si>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</si>
  <si>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</si>
  <si>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</si>
  <si>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</si>
  <si>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</si>
  <si>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</si>
  <si>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</si>
  <si>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</si>
  <si>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</si>
  <si>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</si>
  <si>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</si>
  <si>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</si>
  <si>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</si>
  <si>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</si>
  <si>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</si>
  <si>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</si>
  <si>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</si>
  <si>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</si>
  <si>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</si>
  <si>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</si>
  <si>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</si>
  <si>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</si>
  <si>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</si>
  <si>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</si>
  <si>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</si>
  <si>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</si>
  <si>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</si>
  <si>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</si>
  <si>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</si>
  <si>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</si>
  <si>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</si>
  <si>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</si>
  <si>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</si>
  <si>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</si>
  <si>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</si>
  <si>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</si>
  <si>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</si>
  <si>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</si>
  <si>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</si>
  <si>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</si>
  <si>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</si>
  <si>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</si>
  <si>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</si>
  <si>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</si>
  <si>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</si>
  <si>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</si>
  <si>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</si>
  <si>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</si>
  <si>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</si>
  <si>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</si>
  <si>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</si>
  <si>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</si>
  <si>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</si>
  <si>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</si>
  <si>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</si>
  <si>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</si>
  <si>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</si>
  <si>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</si>
  <si>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</si>
  <si>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</si>
  <si>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</si>
  <si>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</si>
  <si>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</si>
  <si>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</si>
  <si>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</si>
  <si>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</si>
  <si>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</si>
  <si>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</si>
  <si>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</si>
  <si>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</si>
  <si>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</si>
  <si>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</si>
  <si>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</si>
  <si>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</si>
  <si>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</si>
  <si>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</si>
  <si>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</si>
  <si>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</si>
  <si>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</si>
  <si>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</si>
  <si>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</si>
  <si>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</si>
  <si>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</si>
  <si>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</si>
  <si>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</si>
  <si>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</si>
  <si>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</si>
  <si>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</si>
  <si>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</si>
  <si>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</si>
  <si>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</si>
  <si>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</si>
  <si>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</si>
  <si>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</si>
  <si>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</si>
  <si>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</si>
  <si>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</si>
  <si>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</si>
  <si>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</si>
  <si>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</si>
  <si>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</si>
  <si>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</si>
  <si>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</si>
  <si>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</si>
  <si>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</si>
  <si>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</si>
  <si>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</si>
  <si>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</si>
  <si>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</si>
  <si>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</si>
  <si>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</si>
  <si>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</si>
  <si>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</si>
  <si>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</si>
  <si>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</si>
  <si>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</si>
  <si>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</si>
  <si>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</si>
  <si>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</si>
  <si>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</si>
  <si>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</si>
  <si>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</si>
  <si>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</si>
  <si>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</si>
  <si>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</si>
  <si>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</si>
  <si>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</si>
  <si>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</si>
  <si>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</si>
  <si>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</si>
  <si>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</si>
  <si>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</si>
  <si>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</si>
  <si>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</si>
  <si>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</si>
  <si>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</si>
  <si>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</si>
  <si>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</si>
  <si>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</si>
  <si>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</si>
  <si>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</si>
  <si>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</si>
  <si>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</si>
  <si>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</si>
  <si>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</si>
  <si>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</si>
  <si>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</si>
  <si>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</si>
  <si>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</si>
  <si>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</si>
  <si>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</si>
  <si>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</si>
  <si>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</si>
  <si>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</si>
  <si>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</si>
  <si>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</si>
  <si>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</si>
  <si>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</si>
  <si>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</si>
  <si>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</si>
  <si>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</si>
  <si>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</si>
  <si>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</si>
  <si>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</si>
  <si>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</si>
  <si>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</si>
  <si>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</si>
  <si>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</si>
  <si>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</si>
  <si>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</si>
  <si>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</si>
  <si>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</si>
  <si>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</si>
  <si>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</si>
  <si>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</si>
  <si>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</si>
  <si>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</si>
  <si>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</si>
  <si>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</si>
  <si>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</si>
  <si>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</si>
  <si>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</si>
  <si>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</si>
  <si>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</si>
  <si>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</si>
  <si>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</si>
  <si>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</si>
  <si>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</si>
  <si>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</si>
  <si>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</si>
  <si>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</si>
  <si>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</si>
  <si>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</si>
  <si>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</si>
  <si>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</si>
  <si>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</si>
  <si>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</si>
  <si>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</si>
  <si>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</si>
  <si>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</si>
  <si>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</si>
  <si>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</si>
  <si>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</si>
  <si>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</si>
  <si>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</si>
  <si>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</si>
  <si>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</si>
  <si>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</si>
  <si>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</si>
  <si>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</si>
  <si>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</si>
  <si>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</si>
  <si>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</si>
  <si>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</si>
  <si>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</si>
  <si>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</si>
  <si>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</si>
  <si>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</si>
  <si>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</si>
  <si>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</si>
  <si>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</si>
  <si>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</si>
  <si>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</si>
  <si>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</si>
  <si>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</si>
  <si>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</si>
  <si>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</si>
  <si>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</si>
  <si>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</si>
  <si>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</si>
  <si>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</si>
  <si>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</si>
  <si>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</si>
  <si>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</si>
  <si>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</si>
  <si>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</si>
  <si>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</si>
  <si>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</si>
  <si>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</si>
  <si>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</si>
  <si>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</si>
  <si>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</si>
  <si>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</si>
  <si>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</si>
  <si>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</si>
  <si>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</si>
  <si>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</si>
  <si>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</si>
  <si>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</si>
  <si>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</si>
  <si>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</si>
  <si>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</si>
  <si>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</si>
  <si>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</si>
  <si>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</si>
  <si>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</si>
  <si>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</si>
  <si>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</si>
  <si>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</si>
  <si>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</si>
  <si>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</si>
  <si>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</si>
  <si>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</si>
  <si>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</si>
  <si>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</si>
  <si>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</si>
  <si>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</si>
  <si>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</si>
  <si>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</si>
  <si>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</si>
  <si>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</si>
  <si>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</si>
  <si>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</si>
  <si>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</si>
  <si>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</si>
  <si>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</si>
  <si>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</si>
  <si>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</si>
  <si>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</si>
  <si>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</si>
  <si>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</si>
  <si>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</si>
  <si>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</si>
  <si>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</si>
  <si>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</si>
  <si>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</si>
  <si>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</si>
  <si>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</si>
  <si>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</si>
  <si>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</si>
  <si>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</si>
  <si>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</si>
  <si>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</si>
  <si>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</si>
  <si>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</si>
  <si>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</si>
  <si>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</si>
  <si>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</si>
  <si>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</si>
  <si>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</si>
  <si>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</si>
  <si>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</si>
  <si>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</si>
  <si>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</si>
  <si>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</si>
  <si>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</si>
  <si>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</si>
  <si>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</si>
  <si>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</si>
  <si>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</si>
  <si>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</si>
  <si>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</si>
  <si>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</si>
  <si>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</si>
  <si>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</si>
  <si>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</si>
  <si>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</si>
  <si>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</si>
  <si>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</si>
  <si>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</si>
  <si>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</si>
  <si>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</si>
  <si>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</si>
  <si>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</si>
  <si>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</si>
  <si>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</si>
  <si>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</si>
  <si>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</si>
  <si>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</si>
  <si>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</si>
  <si>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</si>
  <si>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</si>
  <si>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</si>
  <si>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</si>
  <si>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</si>
  <si>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</si>
  <si>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</si>
  <si>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</si>
  <si>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</si>
  <si>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</si>
  <si>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</si>
  <si>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</si>
  <si>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</si>
  <si>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</si>
  <si>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</si>
  <si>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</si>
  <si>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</si>
  <si>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</si>
  <si>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</si>
  <si>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</si>
  <si>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</si>
  <si>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</si>
  <si>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</si>
  <si>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</si>
  <si>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</si>
  <si>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</si>
  <si>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</si>
  <si>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</si>
  <si>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</si>
  <si>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</si>
  <si>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</si>
  <si>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</si>
  <si>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</si>
  <si>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</si>
  <si>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</si>
  <si>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</si>
  <si>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</si>
  <si>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</si>
  <si>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</si>
  <si>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</si>
  <si>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</si>
  <si>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</si>
  <si>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</si>
  <si>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</si>
  <si>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</si>
  <si>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</si>
  <si>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</si>
  <si>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</si>
  <si>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</si>
  <si>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</si>
  <si>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</si>
  <si>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</si>
  <si>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</si>
  <si>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</si>
  <si>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</si>
  <si>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</si>
  <si>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</si>
  <si>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</si>
  <si>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</si>
  <si>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</si>
  <si>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</si>
  <si>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</si>
  <si>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</si>
  <si>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</si>
  <si>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</si>
  <si>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</si>
  <si>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</si>
  <si>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</si>
  <si>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</si>
  <si>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</si>
  <si>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</si>
  <si>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</si>
  <si>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</si>
  <si>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</si>
  <si>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</si>
  <si>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</si>
  <si>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</si>
  <si>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</si>
  <si>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</si>
  <si>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</si>
  <si>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</si>
  <si>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</si>
  <si>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</si>
  <si>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</si>
  <si>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</si>
  <si>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</si>
  <si>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</si>
  <si>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</si>
  <si>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</si>
  <si>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</si>
  <si>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</si>
  <si>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</si>
  <si>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</si>
  <si>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</si>
  <si>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</si>
  <si>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</si>
  <si>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</si>
  <si>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</si>
  <si>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</si>
  <si>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</si>
  <si>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</si>
  <si>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</si>
  <si>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</si>
  <si>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</si>
  <si>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</si>
  <si>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</si>
  <si>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</si>
  <si>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</si>
  <si>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</si>
  <si>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</si>
  <si>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</si>
  <si>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</si>
  <si>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</si>
  <si>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</si>
  <si>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</si>
  <si>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</si>
  <si>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</si>
  <si>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</si>
  <si>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</si>
  <si>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</si>
  <si>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</si>
  <si>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</si>
  <si>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</si>
  <si>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</si>
  <si>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</si>
  <si>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</si>
  <si>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</si>
  <si>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</si>
  <si>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</si>
  <si>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</si>
  <si>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</si>
  <si>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</si>
  <si>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</si>
  <si>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</si>
  <si>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</si>
  <si>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</si>
  <si>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</si>
  <si>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</si>
  <si>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</si>
  <si>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</si>
  <si>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</si>
  <si>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</si>
  <si>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</si>
  <si>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</si>
  <si>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</si>
  <si>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</si>
  <si>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</si>
  <si>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</si>
  <si>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</si>
  <si>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</si>
  <si>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</si>
  <si>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</si>
  <si>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</si>
  <si>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</si>
  <si>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</si>
  <si>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</si>
  <si>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</si>
  <si>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</si>
  <si>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</si>
  <si>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</si>
  <si>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</si>
  <si>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</si>
  <si>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</si>
  <si>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</si>
  <si>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</si>
  <si>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</si>
  <si>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</si>
  <si>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</si>
  <si>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</si>
  <si>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</si>
  <si>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</si>
  <si>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</si>
  <si>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</si>
  <si>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</si>
  <si>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</si>
  <si>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</si>
  <si>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</si>
  <si>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</si>
  <si>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</si>
  <si>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</si>
  <si>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</si>
  <si>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</si>
  <si>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</si>
  <si>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</si>
  <si>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</si>
  <si>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</si>
  <si>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</si>
  <si>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</si>
  <si>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</si>
  <si>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</si>
  <si>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</si>
  <si>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</si>
  <si>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</si>
  <si>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</si>
  <si>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</si>
  <si>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</si>
  <si>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</si>
  <si>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</si>
  <si>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</si>
  <si>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</si>
  <si>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</si>
  <si>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</si>
  <si>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</si>
  <si>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</si>
  <si>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</si>
  <si>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</si>
  <si>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</si>
  <si>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</si>
  <si>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</si>
  <si>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</si>
  <si>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</si>
  <si>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</si>
  <si>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</si>
  <si>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</si>
  <si>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</si>
  <si>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</si>
  <si>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</si>
  <si>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</si>
  <si>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</si>
  <si>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</si>
  <si>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</si>
  <si>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</si>
  <si>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</si>
  <si>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</si>
  <si>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</si>
  <si>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</si>
  <si>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</si>
  <si>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</si>
  <si>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</si>
  <si>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</si>
  <si>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</si>
  <si>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</si>
  <si>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</si>
  <si>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</si>
  <si>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</si>
  <si>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</si>
  <si>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</si>
  <si>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</si>
  <si>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</si>
  <si>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</si>
  <si>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</si>
  <si>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</si>
  <si>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</si>
  <si>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</si>
  <si>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</si>
  <si>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</si>
  <si>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</si>
  <si>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</si>
  <si>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</si>
  <si>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</si>
  <si>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</si>
  <si>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</si>
  <si>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</si>
  <si>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</si>
  <si>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</si>
  <si>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</si>
  <si>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</si>
  <si>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</si>
  <si>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</si>
  <si>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</si>
  <si>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</si>
  <si>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</si>
  <si>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</si>
  <si>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</si>
  <si>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</si>
  <si>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</si>
  <si>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</si>
  <si>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</si>
  <si>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</si>
  <si>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</si>
  <si>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</si>
  <si>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</si>
  <si>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</si>
  <si>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</si>
  <si>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</si>
  <si>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</si>
  <si>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</si>
  <si>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</si>
  <si>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</si>
  <si>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</si>
  <si>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</si>
  <si>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</si>
  <si>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</si>
  <si>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</si>
  <si>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</si>
  <si>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</si>
  <si>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</si>
  <si>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</si>
  <si>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</si>
  <si>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</si>
  <si>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</si>
  <si>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</si>
  <si>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</si>
  <si>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</si>
  <si>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</si>
  <si>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</si>
  <si>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</si>
  <si>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</si>
  <si>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</si>
  <si>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</si>
  <si>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</si>
  <si>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</si>
  <si>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</si>
  <si>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</si>
  <si>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</si>
  <si>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</si>
  <si>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</si>
  <si>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</si>
  <si>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</si>
  <si>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</si>
  <si>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</si>
  <si>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</si>
  <si>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</si>
  <si>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</si>
  <si>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</si>
  <si>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</si>
  <si>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</si>
  <si>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</si>
  <si>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</si>
  <si>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</si>
  <si>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</si>
  <si>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</si>
  <si>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</si>
  <si>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</si>
  <si>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</si>
  <si>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</si>
  <si>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</si>
  <si>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</si>
  <si>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</si>
  <si>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</si>
  <si>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</si>
  <si>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</si>
  <si>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</si>
  <si>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</si>
  <si>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</si>
  <si>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</si>
  <si>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</si>
  <si>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</si>
  <si>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</si>
  <si>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</si>
  <si>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</si>
  <si>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</si>
  <si>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</si>
  <si>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</si>
  <si>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</si>
  <si>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</si>
  <si>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</si>
  <si>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</si>
  <si>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</si>
  <si>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</si>
  <si>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</si>
  <si>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</si>
  <si>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</si>
  <si>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</si>
  <si>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</si>
  <si>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</si>
  <si>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</si>
  <si>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</si>
  <si>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</si>
  <si>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</si>
  <si>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</si>
  <si>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</si>
  <si>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</si>
  <si>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</si>
  <si>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</si>
  <si>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</si>
  <si>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</si>
  <si>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</si>
  <si>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</si>
  <si>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</si>
  <si>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</si>
  <si>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</si>
  <si>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</si>
  <si>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</si>
  <si>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</si>
  <si>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</si>
  <si>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</si>
  <si>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</si>
  <si>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</si>
  <si>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</si>
  <si>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</si>
  <si>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</si>
  <si>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</si>
  <si>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</si>
  <si>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</si>
  <si>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</si>
  <si>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</si>
  <si>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</si>
  <si>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</si>
  <si>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</si>
  <si>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</si>
  <si>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</si>
  <si>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</si>
  <si>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</si>
  <si>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</si>
  <si>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</si>
  <si>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</si>
  <si>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</si>
  <si>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</si>
  <si>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</si>
  <si>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</si>
  <si>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</si>
  <si>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</si>
  <si>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</si>
  <si>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</si>
  <si>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</si>
  <si>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</si>
  <si>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</si>
  <si>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</si>
  <si>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</si>
  <si>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</si>
  <si>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</si>
  <si>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</si>
  <si>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</si>
  <si>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</si>
  <si>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</si>
  <si>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</si>
  <si>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</si>
  <si>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</si>
  <si>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</si>
  <si>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</si>
  <si>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</si>
  <si>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</si>
  <si>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</si>
  <si>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</si>
  <si>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</si>
  <si>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</si>
  <si>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</si>
  <si>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</si>
  <si>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</si>
  <si>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</si>
  <si>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</si>
  <si>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</si>
  <si>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</si>
  <si>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</si>
  <si>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</si>
  <si>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</si>
  <si>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</si>
  <si>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</si>
  <si>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</si>
  <si>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</si>
  <si>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</si>
  <si>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</si>
  <si>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</si>
  <si>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</si>
  <si>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</si>
  <si>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</si>
  <si>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</si>
  <si>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</si>
  <si>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</si>
  <si>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</si>
  <si>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</si>
  <si>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</si>
  <si>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</si>
  <si>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</si>
  <si>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</si>
  <si>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</si>
  <si>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</si>
  <si>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</si>
  <si>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</si>
  <si>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</si>
  <si>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</si>
  <si>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</si>
  <si>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</si>
  <si>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</si>
  <si>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</si>
  <si>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</si>
  <si>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</si>
  <si>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</si>
  <si>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</si>
  <si>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</si>
  <si>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</si>
  <si>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</si>
  <si>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</si>
  <si>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</si>
  <si>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</si>
  <si>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</si>
  <si>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</si>
  <si>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</si>
  <si>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</si>
  <si>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</si>
  <si>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</si>
  <si>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</si>
  <si>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</si>
  <si>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</si>
  <si>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</si>
  <si>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</si>
  <si>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</si>
  <si>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</si>
  <si>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</si>
  <si>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</si>
  <si>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</si>
  <si>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</si>
  <si>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</si>
  <si>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</si>
  <si>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</si>
  <si>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</si>
  <si>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</si>
  <si>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</si>
  <si>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</si>
  <si>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</si>
  <si>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</si>
  <si>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</si>
  <si>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</si>
  <si>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</si>
  <si>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</si>
  <si>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</si>
  <si>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</si>
  <si>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</si>
  <si>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</si>
  <si>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</si>
  <si>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</si>
  <si>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</si>
  <si>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</si>
  <si>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</si>
  <si>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</si>
  <si>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</si>
  <si>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</si>
  <si>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</si>
  <si>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</si>
  <si>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</si>
  <si>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</si>
  <si>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</si>
  <si>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</si>
  <si>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</si>
  <si>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</si>
  <si>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</si>
  <si>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</si>
  <si>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</si>
  <si>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</si>
  <si>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</si>
  <si>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</si>
  <si>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</si>
  <si>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</si>
  <si>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</si>
  <si>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</si>
  <si>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</si>
  <si>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</si>
  <si>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</si>
  <si>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</si>
  <si>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</si>
  <si>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</si>
  <si>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</si>
  <si>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</si>
  <si>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</si>
  <si>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</si>
  <si>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</si>
  <si>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</si>
  <si>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</si>
  <si>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</si>
  <si>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</si>
  <si>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</si>
  <si>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</si>
  <si>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</si>
  <si>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</si>
  <si>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</si>
  <si>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</si>
  <si>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</si>
  <si>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</si>
  <si>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</si>
  <si>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</si>
  <si>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</si>
  <si>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</si>
  <si>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</si>
  <si>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</si>
  <si>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</si>
  <si>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</si>
  <si>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</si>
  <si>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</si>
  <si>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</si>
  <si>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</si>
  <si>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</si>
  <si>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</si>
  <si>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</si>
  <si>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</si>
  <si>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</si>
  <si>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</si>
  <si>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</si>
  <si>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</si>
  <si>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</si>
  <si>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</si>
  <si>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</si>
  <si>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</si>
  <si>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</si>
  <si>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</si>
  <si>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</si>
  <si>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</si>
  <si>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</si>
  <si>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</si>
  <si>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</si>
  <si>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</si>
  <si>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</si>
  <si>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</si>
  <si>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</si>
  <si>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</si>
  <si>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</si>
  <si>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</si>
  <si>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</si>
  <si>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</si>
  <si>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</si>
  <si>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</si>
  <si>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</si>
  <si>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</si>
  <si>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</si>
  <si>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</si>
  <si>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</si>
  <si>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</si>
  <si>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</si>
  <si>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</si>
  <si>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</si>
  <si>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</si>
  <si>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</si>
  <si>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</si>
  <si>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</si>
  <si>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</si>
  <si>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</si>
  <si>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</si>
  <si>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</si>
  <si>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</si>
  <si>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</si>
  <si>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</si>
  <si>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</si>
  <si>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</si>
  <si>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</si>
  <si>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</si>
  <si>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</si>
  <si>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</si>
  <si>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</si>
  <si>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</si>
  <si>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</si>
  <si>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</si>
  <si>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</si>
  <si>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</si>
  <si>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</si>
  <si>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</si>
  <si>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</si>
  <si>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</si>
  <si>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</si>
  <si>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</si>
  <si>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</si>
  <si>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</si>
  <si>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</si>
  <si>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</si>
  <si>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</si>
  <si>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</si>
  <si>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</si>
  <si>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</si>
  <si>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</si>
  <si>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</si>
  <si>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</si>
  <si>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</si>
  <si>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</si>
  <si>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</si>
  <si>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</si>
  <si>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</si>
  <si>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</si>
  <si>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</si>
  <si>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</si>
  <si>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</si>
  <si>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</si>
  <si>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</si>
  <si>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</si>
  <si>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</si>
  <si>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</si>
  <si>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</si>
  <si>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</si>
  <si>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</si>
  <si>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</si>
  <si>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</si>
  <si>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</si>
  <si>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</si>
  <si>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</si>
  <si>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</si>
  <si>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</si>
  <si>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</si>
  <si>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</si>
  <si>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</si>
  <si>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</si>
  <si>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</si>
  <si>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</si>
  <si>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</si>
  <si>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</si>
  <si>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</si>
  <si>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</si>
  <si>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</si>
  <si>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</si>
  <si>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</si>
  <si>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</si>
  <si>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</si>
  <si>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</si>
  <si>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</si>
  <si>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</si>
  <si>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</si>
  <si>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</si>
  <si>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</si>
  <si>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</si>
  <si>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</si>
  <si>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</si>
  <si>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</si>
  <si>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</si>
  <si>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</si>
  <si>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</si>
  <si>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</si>
  <si>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</si>
  <si>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</si>
  <si>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</si>
  <si>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</si>
  <si>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</si>
  <si>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</si>
  <si>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</si>
  <si>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</si>
  <si>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</si>
  <si>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</si>
  <si>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</si>
  <si>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</si>
  <si>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</si>
  <si>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</si>
  <si>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</si>
  <si>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</si>
  <si>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</si>
  <si>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</si>
  <si>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</si>
  <si>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</si>
  <si>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</si>
  <si>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</si>
  <si>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</si>
  <si>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</si>
  <si>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</si>
  <si>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</si>
  <si>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</si>
  <si>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</si>
  <si>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</si>
  <si>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</si>
  <si>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</si>
  <si>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</si>
  <si>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</si>
  <si>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</si>
  <si>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</si>
  <si>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</si>
  <si>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</si>
  <si>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</si>
  <si>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</si>
  <si>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</si>
  <si>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</si>
  <si>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</si>
  <si>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</si>
  <si>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</si>
  <si>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</si>
  <si>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</si>
  <si>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</si>
  <si>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</si>
  <si>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</si>
  <si>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</si>
  <si>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</si>
  <si>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</si>
  <si>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</si>
  <si>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</si>
  <si>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</si>
  <si>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</si>
  <si>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</si>
  <si>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</si>
  <si>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</si>
  <si>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</si>
  <si>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</si>
  <si>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</si>
  <si>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</si>
  <si>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</si>
  <si>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</si>
  <si>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</si>
  <si>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</si>
  <si>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</si>
  <si>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</si>
  <si>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</si>
  <si>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</si>
  <si>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</si>
  <si>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</si>
  <si>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</si>
  <si>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</si>
  <si>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</si>
  <si>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</si>
  <si>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</si>
  <si>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</si>
  <si>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</si>
  <si>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</si>
  <si>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</si>
  <si>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</si>
  <si>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</si>
  <si>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</si>
  <si>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</si>
  <si>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</si>
  <si>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</si>
  <si>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</si>
  <si>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</si>
  <si>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</si>
  <si>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</si>
  <si>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</si>
  <si>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</si>
  <si>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</si>
  <si>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</si>
  <si>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</si>
  <si>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</si>
  <si>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</si>
  <si>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</si>
  <si>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</si>
  <si>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</si>
  <si>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</si>
  <si>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</si>
  <si>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</si>
  <si>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</si>
  <si>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</si>
  <si>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</si>
  <si>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</si>
  <si>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</si>
  <si>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</si>
  <si>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</si>
  <si>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</si>
  <si>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</si>
  <si>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</si>
  <si>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</si>
  <si>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</si>
  <si>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</si>
  <si>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</si>
  <si>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</si>
  <si>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</si>
  <si>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</si>
  <si>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</si>
  <si>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</si>
  <si>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</si>
  <si>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</si>
  <si>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</si>
  <si>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</si>
  <si>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</si>
  <si>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</si>
  <si>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</si>
  <si>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</si>
  <si>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</si>
  <si>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</si>
  <si>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</si>
  <si>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</si>
  <si>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</si>
  <si>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</si>
  <si>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</si>
  <si>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</si>
  <si>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</si>
  <si>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</si>
  <si>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</si>
  <si>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</si>
  <si>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</si>
  <si>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</si>
  <si>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</si>
  <si>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</si>
  <si>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</si>
  <si>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</si>
  <si>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</si>
  <si>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</si>
  <si>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</si>
  <si>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</si>
  <si>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</si>
  <si>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</si>
  <si>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</si>
  <si>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</si>
  <si>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</si>
  <si>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</si>
  <si>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</si>
  <si>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</si>
  <si>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</si>
  <si>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</si>
  <si>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</si>
  <si>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</si>
  <si>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</si>
  <si>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</si>
  <si>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</si>
  <si>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</si>
  <si>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</si>
  <si>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</si>
  <si>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</si>
  <si>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</si>
  <si>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</si>
  <si>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</si>
  <si>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</si>
  <si>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</si>
  <si>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</si>
  <si>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</si>
  <si>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</si>
  <si>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</si>
  <si>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</si>
  <si>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</si>
  <si>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</si>
  <si>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</si>
  <si>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</si>
  <si>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</si>
  <si>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</si>
  <si>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</si>
  <si>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</si>
  <si>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</si>
  <si>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</si>
  <si>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</si>
  <si>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</si>
  <si>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</si>
  <si>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</si>
  <si>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</si>
  <si>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</si>
  <si>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</si>
  <si>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</si>
  <si>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</si>
  <si>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</si>
  <si>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</si>
  <si>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</si>
  <si>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</si>
  <si>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</si>
  <si>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</si>
  <si>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</si>
  <si>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</si>
  <si>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</si>
  <si>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</si>
  <si>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</si>
  <si>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</si>
  <si>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</si>
  <si>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</si>
  <si>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</si>
  <si>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</si>
  <si>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</si>
  <si>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</si>
  <si>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</si>
  <si>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</si>
  <si>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</si>
  <si>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</si>
  <si>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</si>
  <si>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</si>
  <si>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</si>
  <si>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</si>
  <si>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</si>
  <si>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</si>
  <si>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</si>
  <si>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</si>
  <si>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</si>
  <si>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</si>
  <si>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</si>
  <si>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</si>
  <si>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</si>
  <si>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</si>
  <si>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</si>
  <si>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</si>
  <si>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</si>
  <si>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</si>
  <si>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</si>
  <si>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</si>
  <si>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</si>
  <si>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</si>
  <si>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</si>
  <si>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</si>
  <si>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</si>
  <si>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</si>
  <si>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</si>
  <si>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</si>
  <si>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</si>
  <si>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</si>
  <si>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</si>
  <si>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</si>
  <si>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</si>
  <si>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</si>
  <si>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</si>
  <si>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</si>
  <si>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</si>
  <si>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</si>
  <si>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</si>
  <si>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</si>
  <si>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</si>
  <si>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</si>
  <si>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</si>
  <si>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</si>
  <si>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</si>
  <si>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</si>
  <si>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</si>
  <si>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</si>
  <si>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</si>
  <si>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</si>
  <si>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</si>
  <si>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</si>
  <si>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</si>
  <si>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</si>
  <si>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</si>
  <si>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</si>
  <si>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</si>
  <si>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</si>
  <si>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</si>
  <si>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</si>
  <si>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</si>
  <si>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</si>
  <si>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</si>
  <si>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</si>
  <si>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</si>
  <si>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</si>
  <si>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</si>
  <si>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</si>
  <si>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</si>
  <si>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</si>
  <si>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</si>
  <si>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</si>
  <si>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</si>
  <si>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</si>
  <si>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</si>
  <si>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</si>
  <si>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</si>
  <si>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</si>
  <si>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</si>
  <si>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</si>
  <si>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</si>
  <si>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</si>
  <si>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</si>
  <si>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</si>
  <si>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</si>
  <si>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</si>
  <si>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</si>
  <si>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</si>
  <si>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</si>
  <si>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</si>
  <si>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</si>
  <si>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</si>
  <si>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</si>
  <si>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</si>
  <si>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</si>
  <si>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</si>
  <si>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</si>
  <si>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</si>
  <si>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</si>
  <si>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</si>
  <si>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</si>
  <si>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</si>
  <si>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</si>
  <si>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</si>
  <si>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</si>
  <si>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</si>
  <si>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</si>
  <si>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</si>
  <si>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</si>
  <si>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</si>
  <si>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</si>
  <si>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</si>
  <si>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</si>
  <si>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</si>
  <si>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</si>
  <si>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</si>
  <si>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</si>
  <si>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</si>
  <si>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</si>
  <si>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</si>
  <si>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</si>
  <si>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</si>
  <si>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</si>
  <si>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</si>
  <si>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</si>
  <si>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</si>
  <si>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</si>
  <si>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</si>
  <si>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</si>
  <si>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</si>
  <si>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</si>
  <si>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</si>
  <si>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</si>
  <si>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</si>
  <si>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</si>
  <si>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</si>
  <si>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</si>
  <si>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</si>
  <si>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</si>
  <si>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</si>
  <si>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</si>
  <si>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</si>
  <si>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</si>
  <si>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</si>
  <si>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</si>
  <si>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</si>
  <si>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</si>
  <si>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</si>
  <si>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</si>
  <si>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</si>
  <si>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</si>
  <si>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</si>
  <si>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</si>
  <si>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</si>
  <si>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</si>
  <si>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</si>
  <si>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</si>
  <si>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</si>
  <si>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</si>
  <si>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</si>
  <si>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</si>
  <si>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</si>
  <si>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</si>
  <si>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</si>
  <si>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</si>
  <si>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</si>
  <si>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</si>
  <si>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</si>
  <si>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</si>
  <si>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</si>
  <si>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</si>
  <si>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</si>
  <si>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</si>
  <si>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</si>
  <si>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</si>
  <si>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</si>
  <si>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</si>
  <si>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</si>
  <si>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</si>
  <si>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</si>
  <si>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</si>
  <si>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</si>
  <si>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</si>
  <si>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</si>
  <si>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</si>
  <si>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</si>
  <si>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</si>
  <si>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</si>
  <si>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</si>
  <si>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</si>
  <si>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</si>
  <si>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</si>
  <si>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</si>
  <si>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</si>
  <si>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</si>
  <si>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</si>
  <si>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</si>
  <si>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</si>
  <si>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</si>
  <si>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</si>
  <si>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</si>
  <si>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</si>
  <si>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</si>
  <si>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</si>
  <si>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</si>
  <si>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</si>
  <si>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</si>
  <si>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</si>
  <si>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</si>
  <si>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</si>
  <si>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</si>
  <si>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</si>
  <si>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</si>
  <si>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</si>
  <si>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</si>
  <si>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</si>
  <si>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</si>
  <si>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</si>
  <si>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</si>
  <si>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</si>
  <si>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</si>
  <si>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</si>
  <si>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</si>
  <si>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</si>
  <si>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</si>
  <si>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</si>
  <si>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</si>
  <si>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</si>
  <si>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</si>
  <si>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</si>
  <si>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</si>
  <si>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</si>
  <si>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</si>
  <si>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</si>
  <si>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</si>
  <si>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</si>
  <si>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</si>
  <si>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</si>
  <si>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</si>
  <si>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</si>
  <si>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</si>
  <si>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</si>
  <si>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</si>
  <si>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</si>
  <si>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</si>
  <si>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</si>
  <si>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</si>
  <si>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</si>
  <si>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</si>
  <si>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</si>
  <si>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</si>
  <si>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</si>
  <si>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</si>
  <si>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</si>
  <si>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</si>
  <si>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</si>
  <si>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</si>
  <si>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</si>
  <si>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</si>
  <si>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</si>
  <si>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</si>
  <si>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</si>
  <si>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</si>
  <si>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</si>
  <si>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</si>
  <si>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</si>
  <si>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</si>
  <si>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</si>
  <si>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</si>
  <si>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</si>
  <si>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</si>
  <si>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</si>
  <si>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</si>
  <si>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</si>
  <si>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</si>
  <si>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</si>
  <si>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</si>
  <si>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</si>
  <si>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</si>
  <si>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</si>
  <si>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</si>
  <si>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</si>
  <si>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</si>
  <si>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</si>
  <si>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</si>
  <si>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</si>
  <si>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</si>
  <si>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</si>
  <si>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</si>
  <si>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</si>
  <si>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</si>
  <si>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</si>
  <si>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</si>
  <si>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</si>
  <si>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</si>
  <si>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</si>
  <si>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</si>
  <si>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</si>
  <si>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</si>
  <si>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</si>
  <si>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</si>
  <si>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</si>
  <si>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</si>
  <si>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</si>
  <si>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</si>
  <si>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</si>
  <si>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</si>
  <si>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</si>
  <si>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</si>
  <si>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</si>
  <si>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</si>
  <si>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</si>
  <si>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</si>
  <si>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</si>
  <si>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</si>
  <si>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</si>
  <si>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</si>
  <si>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</si>
  <si>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</si>
  <si>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</si>
  <si>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</si>
  <si>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</si>
  <si>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</si>
  <si>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</si>
  <si>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</si>
  <si>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</si>
  <si>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</si>
  <si>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</si>
  <si>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</si>
  <si>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</si>
  <si>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</si>
  <si>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</si>
  <si>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</si>
  <si>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</si>
  <si>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</si>
  <si>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</si>
  <si>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</si>
  <si>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</si>
  <si>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</si>
  <si>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</si>
  <si>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</si>
  <si>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</si>
  <si>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</si>
  <si>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</si>
  <si>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</si>
  <si>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</si>
  <si>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</si>
  <si>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</si>
  <si>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</si>
  <si>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</si>
  <si>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</si>
  <si>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</si>
  <si>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</si>
  <si>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</si>
  <si>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</si>
  <si>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</si>
  <si>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</si>
  <si>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</si>
  <si>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</si>
  <si>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</si>
  <si>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</si>
  <si>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</si>
  <si>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</si>
  <si>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</si>
  <si>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</si>
  <si>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</si>
  <si>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</si>
  <si>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</si>
  <si>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</si>
  <si>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</si>
  <si>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</si>
  <si>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</si>
  <si>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</si>
  <si>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</si>
  <si>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</si>
  <si>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</si>
  <si>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</si>
  <si>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</si>
  <si>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</si>
  <si>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</si>
  <si>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</si>
  <si>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</si>
  <si>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</si>
  <si>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</si>
  <si>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</si>
  <si>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</si>
  <si>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</si>
  <si>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</si>
  <si>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</si>
  <si>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</si>
  <si>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</si>
  <si>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</si>
  <si>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</si>
  <si>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</si>
  <si>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</si>
  <si>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</si>
  <si>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</si>
  <si>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</si>
  <si>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</si>
  <si>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</si>
  <si>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</si>
  <si>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</si>
  <si>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</si>
  <si>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</si>
  <si>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</si>
  <si>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</si>
  <si>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</si>
  <si>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</si>
  <si>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</si>
  <si>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</si>
  <si>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</si>
  <si>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</si>
  <si>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</si>
  <si>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</si>
  <si>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</si>
  <si>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</si>
  <si>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</si>
  <si>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</si>
  <si>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</si>
  <si>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</si>
  <si>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</si>
  <si>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</si>
  <si>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</si>
  <si>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</si>
  <si>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</si>
  <si>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</si>
  <si>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</si>
  <si>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</si>
  <si>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</si>
  <si>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</si>
  <si>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</si>
  <si>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</si>
  <si>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</si>
  <si>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</si>
  <si>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</si>
  <si>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</si>
  <si>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</si>
  <si>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</si>
  <si>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</si>
  <si>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</si>
  <si>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</si>
  <si>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</si>
  <si>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</si>
  <si>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</si>
  <si>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</si>
  <si>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</si>
  <si>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</si>
  <si>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</si>
  <si>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</si>
  <si>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</si>
  <si>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</si>
  <si>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</si>
  <si>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</si>
  <si>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</si>
  <si>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</si>
  <si>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</si>
  <si>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</si>
  <si>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</si>
  <si>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</si>
  <si>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</si>
  <si>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</si>
  <si>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</si>
  <si>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</si>
  <si>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</si>
  <si>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</si>
  <si>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</si>
  <si>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</si>
  <si>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</si>
  <si>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</si>
  <si>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</si>
  <si>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</si>
  <si>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</si>
  <si>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</si>
  <si>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</si>
  <si>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</si>
  <si>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</si>
  <si>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</si>
  <si>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</si>
  <si>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</si>
  <si>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</si>
  <si>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</si>
  <si>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</si>
  <si>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</si>
  <si>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</si>
  <si>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</si>
  <si>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</si>
  <si>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</si>
  <si>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</si>
  <si>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</si>
  <si>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</si>
  <si>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</si>
  <si>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</si>
  <si>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</si>
  <si>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</si>
  <si>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</si>
  <si>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</si>
  <si>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</si>
  <si>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</si>
  <si>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</si>
  <si>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</si>
  <si>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</si>
  <si>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</si>
  <si>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</si>
  <si>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</si>
  <si>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</si>
  <si>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</si>
  <si>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</si>
  <si>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</si>
  <si>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</si>
  <si>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</si>
  <si>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</si>
  <si>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</si>
  <si>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</si>
  <si>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</si>
  <si>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</si>
  <si>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</si>
  <si>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</si>
  <si>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</si>
  <si>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</si>
  <si>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</si>
  <si>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</si>
  <si>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</si>
  <si>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</si>
  <si>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</si>
  <si>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</si>
  <si>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</si>
  <si>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</si>
  <si>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</si>
  <si>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</si>
  <si>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</si>
  <si>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</si>
  <si>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</si>
  <si>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</si>
  <si>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</si>
  <si>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</si>
  <si>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</si>
  <si>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</si>
  <si>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</si>
  <si>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</si>
  <si>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</si>
  <si>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</si>
  <si>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</si>
  <si>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</si>
  <si>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</si>
  <si>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</si>
  <si>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</si>
  <si>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</si>
  <si>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</si>
  <si>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</si>
  <si>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</si>
  <si>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</si>
  <si>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</si>
  <si>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</si>
  <si>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</si>
  <si>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</si>
  <si>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</si>
  <si>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</si>
  <si>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</si>
  <si>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</si>
  <si>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</si>
  <si>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</si>
  <si>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</si>
  <si>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</si>
  <si>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</si>
  <si>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</si>
  <si>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</si>
  <si>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</si>
  <si>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</si>
  <si>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</si>
  <si>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</si>
  <si>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</si>
  <si>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</si>
  <si>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</si>
  <si>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</si>
  <si>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</si>
  <si>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</si>
  <si>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</si>
  <si>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</si>
  <si>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</si>
  <si>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</si>
  <si>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</si>
  <si>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</si>
  <si>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</si>
  <si>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</si>
  <si>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</si>
  <si>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</si>
  <si>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</si>
  <si>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</si>
  <si>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</si>
  <si>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</si>
  <si>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</si>
  <si>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</si>
  <si>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</si>
  <si>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</si>
  <si>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</si>
  <si>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</si>
  <si>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</si>
  <si>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</si>
  <si>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</si>
  <si>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</si>
  <si>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</si>
  <si>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</si>
  <si>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</si>
  <si>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</si>
  <si>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</si>
  <si>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</si>
  <si>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</si>
  <si>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</si>
  <si>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</si>
  <si>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</si>
  <si>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</si>
  <si>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</si>
  <si>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</si>
  <si>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</si>
  <si>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</si>
  <si>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</si>
  <si>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</si>
  <si>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</si>
  <si>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</si>
  <si>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</si>
  <si>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</si>
  <si>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</si>
  <si>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</si>
  <si>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</si>
  <si>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</si>
  <si>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</si>
  <si>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</si>
  <si>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</si>
  <si>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</si>
  <si>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</si>
  <si>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</si>
  <si>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</si>
  <si>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</si>
  <si>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</si>
  <si>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</si>
  <si>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</si>
  <si>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</si>
  <si>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</si>
  <si>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</si>
  <si>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</si>
  <si>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</si>
  <si>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</si>
  <si>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</si>
  <si>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</si>
  <si>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</si>
  <si>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</si>
  <si>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</si>
  <si>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</si>
  <si>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</si>
  <si>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</si>
  <si>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</si>
  <si>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</si>
  <si>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</si>
  <si>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</si>
  <si>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</si>
  <si>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</si>
  <si>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</si>
  <si>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</si>
  <si>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</si>
  <si>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</si>
  <si>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</si>
  <si>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</si>
  <si>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</si>
  <si>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</si>
  <si>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</si>
  <si>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</si>
  <si>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</si>
  <si>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</si>
  <si>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</si>
  <si>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</si>
  <si>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</si>
  <si>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</si>
  <si>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</si>
  <si>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</si>
  <si>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</si>
  <si>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</si>
  <si>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</si>
  <si>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</si>
  <si>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</si>
  <si>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</si>
  <si>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</si>
  <si>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</si>
  <si>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</si>
  <si>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</si>
  <si>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</si>
  <si>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</si>
  <si>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</si>
  <si>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</si>
  <si>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</si>
  <si>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</si>
  <si>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</si>
  <si>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</si>
  <si>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</si>
  <si>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</si>
  <si>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</si>
  <si>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</si>
  <si>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</si>
  <si>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</si>
  <si>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</si>
  <si>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</si>
  <si>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</si>
  <si>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</si>
  <si>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</si>
  <si>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</si>
  <si>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</si>
  <si>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</si>
  <si>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</si>
  <si>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</si>
  <si>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</si>
  <si>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</si>
  <si>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</si>
  <si>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</si>
  <si>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</si>
  <si>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</si>
  <si>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</si>
  <si>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</si>
  <si>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</si>
  <si>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</si>
  <si>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</si>
  <si>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</si>
  <si>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</si>
  <si>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</si>
  <si>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</si>
  <si>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</si>
  <si>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</si>
  <si>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</si>
  <si>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</si>
  <si>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</si>
  <si>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</si>
  <si>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</si>
  <si>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</si>
  <si>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</si>
  <si>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</si>
  <si>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</si>
  <si>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</si>
  <si>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</si>
  <si>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</si>
  <si>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</si>
  <si>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</si>
  <si>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</si>
  <si>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</si>
  <si>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</si>
  <si>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</si>
  <si>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</si>
  <si>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</si>
  <si>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</si>
  <si>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</si>
  <si>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</si>
  <si>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</si>
  <si>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</si>
  <si>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</si>
  <si>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</si>
  <si>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</si>
  <si>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</si>
  <si>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</si>
  <si>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</si>
  <si>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</si>
  <si>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</si>
  <si>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</si>
  <si>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</si>
  <si>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</si>
  <si>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</si>
  <si>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</si>
  <si>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</si>
  <si>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</si>
  <si>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</si>
  <si>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</si>
  <si>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</si>
  <si>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</si>
  <si>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</si>
  <si>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</si>
  <si>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</si>
  <si>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</si>
  <si>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</si>
  <si>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</si>
  <si>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</si>
  <si>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</si>
  <si>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</si>
  <si>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</si>
  <si>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</si>
  <si>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</si>
  <si>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</si>
  <si>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</si>
  <si>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</si>
  <si>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</si>
  <si>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</si>
  <si>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</si>
  <si>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</si>
  <si>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</si>
  <si>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</si>
  <si>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</si>
  <si>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</si>
  <si>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</si>
  <si>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</si>
  <si>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</si>
  <si>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</si>
  <si>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</si>
  <si>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</si>
  <si>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</si>
  <si>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</si>
  <si>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</si>
  <si>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</si>
  <si>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</si>
  <si>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</si>
  <si>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</si>
  <si>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</si>
  <si>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</si>
  <si>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</si>
  <si>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</si>
  <si>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</si>
  <si>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</si>
  <si>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</si>
  <si>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</si>
  <si>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</si>
  <si>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</si>
  <si>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</si>
  <si>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</si>
  <si>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</si>
  <si>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</si>
  <si>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</si>
  <si>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</si>
  <si>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</si>
  <si>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</si>
  <si>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</si>
  <si>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</si>
  <si>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</si>
  <si>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</si>
  <si>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</si>
  <si>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</si>
  <si>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</si>
  <si>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</si>
  <si>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</si>
  <si>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</si>
  <si>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</si>
  <si>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</si>
  <si>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</si>
  <si>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</si>
  <si>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</si>
  <si>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</si>
  <si>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</si>
  <si>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</si>
  <si>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</si>
  <si>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</si>
  <si>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</si>
  <si>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</si>
  <si>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</si>
  <si>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</si>
  <si>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</si>
  <si>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</si>
  <si>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</si>
  <si>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</si>
  <si>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</si>
  <si>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</si>
  <si>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</si>
  <si>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</si>
  <si>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</si>
  <si>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</si>
  <si>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</si>
  <si>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</si>
  <si>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</si>
  <si>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</si>
  <si>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</si>
  <si>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</si>
  <si>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</si>
  <si>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</si>
  <si>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</si>
  <si>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</si>
  <si>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</si>
  <si>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</si>
  <si>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</si>
  <si>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</si>
  <si>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</si>
  <si>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</si>
  <si>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</si>
  <si>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</si>
  <si>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</si>
  <si>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</si>
  <si>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</si>
  <si>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</si>
  <si>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</si>
  <si>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</si>
  <si>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</si>
  <si>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</si>
  <si>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</si>
  <si>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</si>
  <si>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</si>
  <si>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</si>
  <si>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</si>
  <si>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</si>
  <si>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</si>
  <si>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</si>
  <si>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</si>
  <si>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</si>
  <si>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</si>
  <si>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</si>
  <si>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</si>
  <si>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</si>
  <si>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</si>
  <si>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</si>
  <si>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</si>
  <si>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</si>
  <si>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</si>
  <si>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</si>
  <si>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</si>
  <si>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</si>
  <si>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</si>
  <si>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</si>
  <si>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</si>
  <si>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</si>
  <si>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</si>
  <si>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</si>
  <si>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</si>
  <si>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</si>
  <si>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</si>
  <si>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</si>
  <si>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</si>
  <si>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</si>
  <si>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</si>
  <si>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</si>
  <si>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</si>
  <si>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</si>
  <si>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</si>
  <si>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</si>
  <si>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</si>
  <si>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</si>
  <si>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</si>
  <si>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</si>
  <si>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</si>
  <si>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</si>
  <si>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</si>
  <si>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</si>
  <si>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</si>
  <si>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</si>
  <si>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</si>
  <si>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</si>
  <si>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</si>
  <si>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</si>
  <si>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</si>
  <si>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</si>
  <si>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</si>
  <si>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</si>
  <si>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</si>
  <si>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</si>
  <si>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</si>
  <si>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</si>
  <si>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</si>
  <si>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</si>
  <si>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</si>
  <si>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</si>
  <si>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</si>
  <si>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</si>
  <si>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</si>
  <si>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</si>
  <si>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</si>
  <si>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</si>
  <si>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</si>
  <si>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</si>
  <si>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</si>
  <si>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</si>
  <si>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</si>
  <si>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</si>
  <si>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</si>
  <si>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</si>
  <si>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</si>
  <si>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</si>
  <si>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</si>
  <si>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</si>
  <si>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</si>
  <si>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</si>
  <si>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</si>
  <si>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</si>
  <si>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</si>
  <si>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</si>
  <si>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</si>
  <si>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</si>
  <si>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</si>
  <si>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</si>
  <si>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</si>
  <si>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</si>
  <si>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</si>
  <si>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</si>
  <si>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</si>
  <si>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</si>
  <si>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</si>
  <si>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</si>
  <si>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</si>
  <si>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</si>
  <si>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</si>
  <si>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</si>
  <si>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</si>
  <si>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</si>
  <si>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</si>
  <si>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</si>
  <si>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</si>
  <si>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</si>
  <si>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</si>
  <si>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</si>
  <si>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</si>
  <si>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</si>
  <si>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</si>
  <si>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</si>
  <si>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</si>
  <si>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</si>
  <si>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</si>
  <si>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</si>
  <si>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</si>
  <si>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</si>
  <si>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</si>
  <si>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</si>
  <si>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</si>
  <si>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</si>
  <si>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</si>
  <si>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</si>
  <si>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</si>
  <si>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</si>
  <si>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</si>
  <si>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</si>
  <si>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</si>
  <si>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</si>
  <si>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</si>
  <si>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</si>
  <si>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</si>
  <si>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</si>
  <si>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</si>
  <si>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</si>
  <si>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</si>
  <si>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</si>
  <si>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</si>
  <si>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</si>
  <si>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</si>
  <si>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</si>
  <si>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</si>
  <si>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</si>
  <si>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</si>
  <si>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</si>
  <si>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</si>
  <si>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</si>
  <si>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</si>
  <si>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</si>
  <si>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</si>
  <si>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</si>
  <si>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</si>
  <si>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</si>
  <si>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</si>
  <si>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</si>
  <si>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</si>
  <si>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</si>
  <si>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</si>
  <si>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</si>
  <si>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</si>
  <si>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</si>
  <si>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</si>
  <si>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</si>
  <si>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</si>
  <si>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</si>
  <si>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</si>
  <si>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</si>
  <si>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</si>
  <si>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</si>
  <si>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</si>
  <si>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</si>
  <si>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</si>
  <si>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</si>
  <si>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</si>
  <si>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</si>
  <si>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</si>
  <si>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</si>
  <si>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</si>
  <si>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</si>
  <si>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</si>
  <si>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</si>
  <si>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</si>
  <si>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</si>
  <si>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</si>
  <si>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</si>
  <si>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</si>
  <si>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</si>
  <si>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</si>
  <si>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</si>
  <si>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</si>
  <si>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</si>
  <si>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</si>
  <si>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</si>
  <si>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</si>
  <si>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</si>
  <si>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</si>
  <si>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</si>
  <si>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</si>
  <si>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</si>
  <si>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</si>
  <si>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</si>
  <si>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</si>
  <si>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</si>
  <si>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</si>
  <si>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</si>
  <si>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</si>
  <si>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</si>
  <si>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</si>
  <si>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</si>
  <si>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</si>
  <si>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</si>
  <si>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</si>
  <si>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</si>
  <si>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</si>
  <si>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</si>
  <si>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</si>
  <si>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</si>
  <si>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</si>
  <si>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</si>
  <si>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</si>
  <si>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</si>
  <si>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</si>
  <si>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</si>
  <si>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</si>
  <si>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</si>
  <si>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</si>
  <si>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</si>
  <si>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</si>
  <si>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</si>
  <si>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</si>
  <si>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</si>
  <si>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</si>
  <si>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</si>
  <si>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</si>
  <si>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</si>
  <si>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</si>
  <si>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</si>
  <si>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</si>
  <si>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</si>
  <si>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</si>
  <si>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</si>
  <si>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</si>
  <si>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</si>
  <si>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</si>
  <si>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</si>
  <si>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</si>
  <si>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</si>
  <si>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</si>
  <si>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</si>
  <si>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</si>
  <si>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</si>
  <si>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</si>
  <si>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</si>
  <si>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</si>
  <si>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</si>
  <si>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</si>
  <si>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</si>
  <si>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</si>
  <si>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</si>
  <si>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</si>
  <si>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</si>
  <si>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</si>
  <si>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</si>
  <si>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</si>
  <si>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</si>
  <si>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</si>
  <si>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</si>
  <si>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</si>
  <si>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</si>
  <si>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</si>
  <si>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</si>
  <si>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</si>
  <si>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</si>
  <si>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</si>
  <si>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</si>
  <si>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</si>
  <si>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</si>
  <si>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</si>
  <si>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</si>
  <si>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</si>
  <si>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</si>
  <si>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</si>
  <si>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</si>
  <si>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</si>
  <si>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</si>
  <si>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</si>
  <si>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</si>
  <si>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</si>
  <si>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</si>
  <si>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</si>
  <si>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</si>
  <si>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</si>
  <si>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</si>
  <si>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</si>
  <si>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</si>
  <si>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</si>
  <si>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</si>
  <si>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</si>
  <si>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</si>
  <si>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</si>
  <si>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</si>
  <si>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</si>
  <si>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</si>
  <si>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</si>
  <si>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</si>
  <si>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</si>
  <si>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</si>
  <si>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</si>
  <si>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</si>
  <si>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</si>
  <si>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</si>
  <si>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</si>
  <si>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</si>
  <si>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</si>
  <si>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</si>
  <si>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</si>
  <si>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</si>
  <si>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</si>
  <si>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</si>
  <si>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</si>
  <si>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</si>
  <si>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</si>
  <si>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</si>
  <si>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</si>
  <si>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</si>
  <si>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</si>
  <si>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</si>
  <si>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</si>
  <si>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</si>
  <si>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</si>
  <si>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</si>
  <si>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</si>
  <si>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</si>
  <si>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</si>
  <si>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</si>
  <si>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</si>
  <si>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</si>
  <si>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</si>
  <si>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</si>
  <si>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</si>
  <si>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</si>
  <si>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</si>
  <si>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</si>
  <si>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</si>
  <si>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</si>
  <si>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</si>
  <si>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</si>
  <si>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</si>
  <si>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</si>
  <si>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</si>
  <si>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</si>
  <si>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</si>
  <si>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</si>
  <si>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</si>
  <si>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</si>
  <si>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</si>
  <si>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</si>
  <si>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</si>
  <si>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</si>
  <si>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</si>
  <si>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</si>
  <si>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</si>
  <si>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</si>
  <si>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</si>
  <si>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</si>
  <si>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</si>
  <si>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</si>
  <si>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</si>
  <si>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</si>
  <si>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</si>
  <si>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</si>
  <si>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</si>
  <si>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</si>
  <si>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</si>
  <si>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</si>
  <si>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</si>
  <si>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</si>
  <si>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</si>
  <si>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</si>
  <si>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</si>
  <si>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</si>
  <si>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</si>
  <si>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</si>
  <si>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</si>
  <si>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</si>
  <si>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</si>
  <si>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</si>
  <si>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</si>
  <si>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</si>
  <si>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</si>
  <si>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</si>
  <si>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</si>
  <si>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</si>
  <si>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</si>
  <si>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</si>
  <si>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</si>
  <si>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</si>
  <si>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</si>
  <si>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</si>
  <si>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</si>
  <si>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</si>
  <si>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</si>
  <si>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</si>
  <si>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</si>
  <si>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</si>
  <si>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</si>
  <si>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</si>
  <si>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</si>
  <si>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</si>
  <si>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</si>
  <si>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</si>
  <si>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</si>
  <si>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</si>
  <si>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</si>
  <si>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</si>
  <si>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</si>
  <si>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</si>
  <si>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</si>
  <si>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</si>
  <si>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</si>
  <si>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</si>
  <si>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</si>
  <si>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</si>
  <si>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</si>
  <si>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</si>
  <si>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</si>
  <si>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</si>
  <si>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</si>
  <si>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</si>
  <si>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</si>
  <si>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</si>
  <si>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</si>
  <si>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</si>
  <si>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</si>
  <si>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</si>
  <si>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</si>
  <si>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</si>
  <si>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</si>
  <si>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</si>
  <si>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</si>
  <si>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</si>
  <si>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</si>
  <si>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</si>
  <si>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</si>
  <si>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</si>
  <si>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</si>
  <si>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</si>
  <si>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</si>
  <si>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</si>
  <si>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</si>
  <si>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</si>
  <si>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</si>
  <si>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</si>
  <si>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</si>
  <si>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</si>
  <si>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</si>
  <si>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</si>
  <si>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</si>
  <si>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</si>
  <si>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</si>
  <si>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</si>
  <si>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</si>
  <si>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</si>
  <si>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</si>
  <si>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</si>
  <si>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</si>
  <si>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</si>
  <si>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</si>
  <si>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</si>
  <si>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</si>
  <si>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</si>
  <si>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</si>
  <si>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</si>
  <si>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</si>
  <si>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</si>
  <si>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</si>
  <si>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</si>
  <si>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</si>
  <si>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</si>
  <si>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</si>
  <si>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</si>
  <si>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</si>
  <si>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</si>
  <si>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</si>
  <si>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</si>
  <si>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</si>
  <si>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</si>
  <si>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</si>
  <si>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</si>
  <si>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</si>
  <si>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</si>
  <si>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</si>
  <si>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</si>
  <si>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</si>
  <si>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</si>
  <si>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</si>
  <si>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</si>
  <si>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</si>
  <si>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</si>
  <si>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</si>
  <si>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</si>
  <si>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</si>
  <si>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</si>
  <si>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</si>
  <si>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</si>
  <si>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</si>
  <si>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</si>
  <si>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</si>
  <si>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</si>
  <si>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</si>
  <si>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</si>
  <si>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</si>
  <si>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</si>
  <si>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</si>
  <si>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</si>
  <si>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</si>
  <si>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</si>
  <si>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</si>
  <si>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</si>
  <si>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</si>
  <si>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</si>
  <si>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</si>
  <si>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</si>
  <si>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</si>
  <si>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</si>
  <si>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</si>
  <si>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</si>
  <si>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</si>
  <si>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</si>
  <si>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</si>
  <si>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</si>
  <si>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</si>
  <si>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</si>
  <si>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</si>
  <si>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</si>
  <si>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</si>
  <si>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</si>
  <si>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</si>
  <si>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</si>
  <si>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</si>
  <si>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</si>
  <si>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</si>
  <si>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</si>
  <si>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</si>
  <si>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</si>
  <si>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</si>
  <si>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</si>
  <si>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</si>
  <si>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</si>
  <si>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</si>
  <si>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</si>
  <si>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</si>
  <si>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</si>
  <si>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</si>
  <si>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</si>
  <si>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</si>
  <si>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</si>
  <si>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</si>
  <si>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</si>
  <si>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</si>
  <si>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</si>
  <si>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</si>
  <si>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</si>
  <si>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</si>
  <si>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</si>
  <si>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</si>
  <si>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</si>
  <si>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</si>
  <si>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</si>
  <si>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</si>
  <si>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</si>
  <si>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</si>
  <si>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</si>
  <si>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</si>
  <si>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</si>
  <si>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</si>
  <si>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</si>
  <si>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</si>
  <si>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</si>
  <si>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</si>
  <si>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</si>
  <si>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</si>
  <si>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</si>
  <si>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</si>
  <si>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</si>
  <si>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</si>
  <si>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</si>
  <si>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</si>
  <si>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</si>
  <si>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</si>
  <si>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</si>
  <si>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</si>
  <si>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</si>
  <si>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</si>
  <si>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</si>
  <si>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</si>
  <si>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</si>
  <si>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</si>
  <si>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</si>
  <si>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</si>
  <si>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</si>
  <si>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</si>
  <si>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</si>
  <si>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</si>
  <si>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</si>
  <si>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</si>
  <si>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</si>
  <si>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</si>
  <si>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</si>
  <si>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</si>
  <si>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</si>
  <si>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</si>
  <si>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</si>
  <si>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</si>
  <si>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</si>
  <si>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</si>
  <si>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</si>
  <si>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</si>
  <si>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</si>
  <si>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</si>
  <si>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</si>
  <si>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</si>
  <si>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</si>
  <si>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</si>
  <si>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</si>
  <si>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</si>
  <si>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</si>
  <si>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</si>
  <si>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</si>
  <si>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</si>
  <si>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</si>
  <si>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</si>
  <si>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</si>
  <si>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</si>
  <si>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</si>
  <si>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</si>
  <si>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</si>
  <si>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</si>
  <si>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</si>
  <si>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</si>
  <si>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</si>
  <si>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</si>
  <si>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</si>
  <si>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</si>
  <si>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</si>
  <si>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</si>
  <si>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</si>
  <si>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</si>
  <si>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</si>
  <si>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</si>
  <si>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</si>
  <si>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</si>
  <si>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</si>
  <si>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</si>
  <si>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</si>
  <si>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</si>
  <si>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</si>
  <si>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</si>
  <si>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</si>
  <si>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</si>
  <si>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</si>
  <si>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</si>
  <si>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</si>
  <si>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</si>
  <si>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</si>
  <si>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</si>
  <si>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</si>
  <si>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</si>
  <si>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</si>
  <si>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</si>
  <si>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</si>
  <si>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</si>
  <si>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</si>
  <si>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</si>
  <si>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</si>
  <si>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</si>
  <si>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</si>
  <si>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</si>
  <si>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</si>
  <si>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</si>
  <si>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</si>
  <si>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</si>
  <si>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</si>
  <si>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</si>
  <si>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</si>
  <si>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</si>
  <si>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</si>
  <si>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</si>
  <si>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</si>
  <si>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</si>
  <si>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</si>
  <si>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</si>
  <si>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</si>
  <si>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</si>
  <si>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</si>
  <si>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</si>
  <si>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</si>
  <si>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</si>
  <si>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</si>
  <si>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</si>
  <si>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</si>
  <si>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</si>
  <si>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</si>
  <si>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</si>
  <si>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</si>
  <si>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</si>
  <si>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</si>
  <si>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</si>
  <si>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</si>
  <si>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</si>
  <si>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</si>
  <si>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</si>
  <si>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</si>
  <si>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</si>
  <si>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</si>
  <si>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</si>
  <si>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</si>
  <si>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</si>
  <si>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</si>
  <si>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</si>
  <si>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</si>
  <si>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</si>
  <si>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</si>
  <si>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</si>
  <si>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</si>
  <si>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</si>
  <si>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</si>
  <si>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</si>
  <si>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</si>
  <si>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</si>
  <si>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</si>
  <si>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</si>
  <si>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</si>
  <si>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</si>
  <si>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</si>
  <si>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</si>
  <si>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</si>
  <si>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</si>
  <si>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</si>
  <si>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</si>
  <si>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</si>
  <si>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</si>
  <si>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</si>
  <si>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</si>
  <si>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</si>
  <si>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</si>
  <si>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</si>
  <si>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</si>
  <si>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</si>
  <si>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</si>
  <si>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</si>
  <si>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</si>
  <si>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</si>
  <si>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</si>
  <si>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</si>
  <si>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</si>
  <si>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</si>
  <si>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</si>
  <si>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</si>
  <si>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</si>
  <si>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</si>
  <si>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</si>
  <si>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</si>
  <si>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</si>
  <si>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</si>
  <si>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</si>
  <si>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</si>
  <si>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</si>
  <si>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</si>
  <si>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</si>
  <si>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</si>
  <si>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</si>
  <si>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</si>
  <si>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</si>
  <si>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</si>
  <si>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</si>
  <si>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</si>
  <si>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</si>
  <si>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</si>
  <si>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</si>
  <si>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</si>
  <si>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</si>
  <si>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</si>
  <si>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</si>
  <si>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</si>
  <si>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</si>
  <si>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</si>
  <si>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</si>
  <si>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</si>
  <si>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</si>
  <si>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</si>
  <si>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</si>
  <si>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</si>
  <si>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</si>
  <si>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</si>
  <si>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</si>
  <si>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</si>
  <si>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</si>
  <si>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</si>
  <si>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</si>
  <si>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</si>
  <si>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</si>
  <si>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</si>
  <si>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</si>
  <si>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</si>
  <si>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</si>
  <si>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</si>
  <si>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</si>
  <si>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</si>
  <si>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</si>
  <si>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</si>
  <si>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</si>
  <si>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</si>
  <si>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</si>
  <si>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</si>
  <si>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</si>
  <si>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</si>
  <si>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</si>
  <si>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</si>
  <si>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</si>
  <si>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</si>
  <si>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</si>
  <si>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</si>
  <si>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</si>
  <si>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</si>
  <si>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</si>
  <si>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</si>
  <si>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</si>
  <si>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</si>
  <si>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</si>
  <si>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</si>
  <si>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</si>
  <si>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</si>
  <si>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</si>
  <si>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</si>
  <si>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</si>
  <si>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</si>
  <si>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</si>
  <si>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</si>
  <si>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</si>
  <si>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</si>
  <si>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</si>
  <si>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</si>
  <si>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</si>
  <si>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</si>
  <si>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</si>
  <si>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</si>
  <si>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</si>
  <si>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</si>
  <si>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</si>
  <si>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</si>
  <si>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</si>
  <si>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</si>
  <si>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</si>
  <si>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</si>
  <si>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</si>
  <si>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</si>
  <si>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</si>
  <si>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</si>
  <si>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</si>
  <si>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</si>
  <si>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</si>
  <si>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</si>
  <si>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</si>
  <si>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</si>
  <si>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</si>
  <si>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</si>
  <si>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</si>
  <si>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</si>
  <si>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</si>
  <si>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</si>
  <si>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</si>
  <si>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</si>
  <si>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</si>
  <si>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</si>
  <si>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</si>
  <si>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</si>
  <si>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</si>
  <si>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</si>
  <si>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</si>
  <si>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</si>
  <si>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</si>
  <si>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</si>
  <si>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</si>
  <si>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</si>
  <si>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</si>
  <si>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</si>
  <si>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</si>
  <si>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</si>
  <si>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</si>
  <si>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</si>
  <si>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</si>
  <si>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</si>
  <si>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</si>
  <si>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</si>
  <si>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</si>
  <si>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</si>
  <si>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</si>
  <si>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</si>
  <si>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</si>
  <si>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</si>
  <si>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</si>
  <si>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</si>
  <si>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</si>
  <si>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</si>
  <si>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</si>
  <si>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</si>
  <si>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</si>
  <si>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</si>
  <si>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</si>
  <si>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</si>
  <si>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</si>
  <si>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</si>
  <si>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</si>
  <si>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</si>
  <si>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</si>
  <si>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</si>
  <si>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</si>
  <si>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</si>
  <si>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</si>
  <si>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</si>
  <si>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</si>
  <si>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</si>
  <si>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</si>
  <si>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</si>
  <si>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</si>
  <si>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</si>
  <si>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</si>
  <si>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</si>
  <si>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</si>
  <si>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</si>
  <si>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</si>
  <si>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</si>
  <si>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</si>
  <si>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</si>
  <si>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</si>
  <si>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</si>
  <si>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</si>
  <si>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</si>
  <si>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</si>
  <si>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</si>
  <si>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</si>
  <si>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</si>
  <si>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</si>
  <si>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</si>
  <si>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</si>
  <si>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</si>
  <si>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</si>
  <si>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</si>
  <si>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</si>
  <si>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</si>
  <si>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</si>
  <si>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</si>
  <si>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</si>
  <si>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</si>
  <si>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</si>
  <si>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</si>
  <si>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</si>
  <si>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</si>
  <si>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</si>
  <si>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</si>
  <si>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</si>
  <si>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</si>
  <si>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</si>
  <si>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</si>
  <si>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</si>
  <si>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</si>
  <si>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</si>
  <si>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</si>
  <si>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</si>
  <si>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</si>
  <si>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</si>
  <si>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</si>
  <si>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</si>
  <si>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</si>
  <si>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</si>
  <si>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</si>
  <si>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</si>
  <si>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</si>
  <si>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</si>
  <si>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</si>
  <si>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</si>
  <si>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</si>
  <si>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</si>
  <si>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</si>
  <si>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</si>
  <si>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</si>
  <si>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</si>
  <si>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</si>
  <si>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</si>
  <si>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</si>
  <si>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</si>
  <si>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</si>
  <si>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</si>
  <si>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</si>
  <si>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</si>
  <si>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</si>
  <si>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</si>
  <si>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</si>
  <si>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</si>
  <si>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</si>
  <si>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</si>
  <si>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</si>
  <si>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</si>
  <si>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</si>
  <si>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</si>
  <si>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</si>
  <si>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</si>
  <si>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</si>
  <si>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</si>
  <si>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</si>
  <si>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</si>
  <si>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</si>
  <si>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</si>
  <si>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</si>
  <si>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</si>
  <si>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</si>
  <si>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</si>
  <si>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</si>
  <si>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</si>
  <si>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</si>
  <si>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</si>
  <si>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</si>
  <si>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</si>
  <si>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</si>
  <si>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</si>
  <si>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</si>
  <si>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</si>
  <si>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</si>
  <si>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</si>
  <si>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</si>
  <si>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</si>
  <si>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</si>
  <si>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</si>
  <si>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</si>
  <si>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</si>
  <si>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</si>
  <si>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</si>
  <si>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</si>
  <si>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</si>
  <si>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</si>
  <si>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</si>
  <si>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</si>
  <si>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</si>
  <si>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</si>
  <si>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</si>
  <si>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</si>
  <si>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</si>
  <si>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</si>
  <si>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</si>
  <si>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</si>
  <si>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</si>
  <si>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</si>
  <si>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</si>
  <si>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</si>
  <si>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</si>
  <si>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</si>
  <si>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</si>
  <si>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</si>
  <si>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</si>
  <si>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</si>
  <si>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</si>
  <si>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</si>
  <si>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</si>
  <si>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</si>
  <si>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</si>
  <si>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</si>
  <si>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</si>
  <si>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</si>
  <si>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</si>
  <si>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</si>
  <si>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</si>
  <si>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</si>
  <si>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</si>
  <si>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</si>
  <si>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</si>
  <si>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</si>
  <si>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</si>
  <si>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</si>
  <si>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</si>
  <si>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</si>
  <si>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</si>
  <si>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</si>
  <si>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</si>
  <si>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</si>
  <si>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</si>
  <si>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</si>
  <si>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</si>
  <si>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</si>
  <si>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</si>
  <si>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</si>
  <si>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</si>
  <si>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</si>
  <si>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</si>
  <si>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</si>
  <si>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</si>
  <si>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</si>
  <si>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</si>
  <si>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</si>
  <si>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</si>
  <si>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</si>
  <si>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</si>
  <si>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</si>
  <si>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</si>
  <si>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</si>
  <si>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</si>
  <si>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</si>
  <si>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</si>
  <si>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</si>
  <si>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</si>
  <si>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</si>
  <si>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</si>
  <si>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</si>
  <si>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</si>
  <si>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</si>
  <si>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</si>
  <si>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</si>
  <si>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</si>
  <si>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</si>
  <si>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</si>
  <si>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</si>
  <si>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</si>
  <si>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</si>
  <si>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</si>
  <si>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</si>
  <si>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</si>
  <si>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</si>
  <si>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</si>
  <si>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</si>
  <si>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</si>
  <si>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</si>
  <si>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</si>
  <si>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</si>
  <si>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</si>
  <si>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</si>
  <si>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</si>
  <si>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</si>
  <si>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</si>
  <si>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</si>
  <si>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</si>
  <si>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</si>
  <si>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</si>
  <si>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</si>
  <si>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</si>
  <si>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</si>
  <si>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</si>
  <si>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</si>
  <si>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</si>
  <si>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</si>
  <si>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</si>
  <si>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</si>
  <si>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</si>
  <si>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</si>
  <si>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</si>
  <si>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</si>
  <si>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</si>
  <si>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</si>
  <si>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</si>
  <si>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</si>
  <si>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</si>
  <si>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</si>
  <si>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</si>
  <si>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</si>
  <si>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</si>
  <si>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</si>
  <si>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</si>
  <si>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</si>
  <si>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</si>
  <si>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</si>
  <si>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</si>
  <si>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</si>
  <si>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</si>
  <si>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</si>
  <si>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</si>
  <si>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</si>
  <si>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</si>
  <si>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</si>
  <si>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</si>
  <si>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</si>
  <si>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</si>
  <si>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</si>
  <si>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</si>
  <si>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</si>
  <si>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</si>
  <si>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</si>
  <si>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</si>
  <si>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</si>
  <si>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</si>
  <si>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</si>
  <si>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</si>
  <si>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</si>
  <si>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</si>
  <si>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</si>
  <si>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</si>
  <si>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</si>
  <si>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</si>
  <si>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</si>
  <si>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</si>
  <si>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</si>
  <si>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</si>
  <si>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</si>
  <si>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</si>
  <si>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</si>
  <si>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</si>
  <si>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</si>
  <si>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</si>
  <si>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</si>
  <si>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</si>
  <si>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</si>
  <si>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</si>
  <si>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</si>
  <si>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</si>
  <si>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</si>
  <si>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</si>
  <si>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</si>
  <si>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</si>
  <si>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</si>
  <si>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</si>
  <si>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</si>
  <si>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</si>
  <si>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</si>
  <si>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</si>
  <si>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</si>
  <si>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</si>
  <si>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</si>
  <si>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</si>
  <si>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</si>
  <si>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</si>
  <si>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</si>
  <si>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</si>
  <si>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</si>
  <si>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</si>
  <si>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</si>
  <si>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</si>
  <si>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</si>
  <si>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</si>
  <si>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</si>
  <si>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</si>
  <si>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</si>
  <si>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</si>
  <si>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</si>
  <si>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</si>
  <si>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</si>
  <si>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</si>
  <si>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</si>
  <si>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</si>
  <si>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</si>
  <si>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</si>
  <si>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</si>
  <si>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</si>
  <si>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</si>
  <si>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</si>
  <si>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</si>
  <si>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</si>
  <si>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</si>
  <si>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</si>
  <si>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</si>
  <si>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</si>
  <si>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</si>
  <si>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</si>
  <si>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</si>
  <si>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</si>
  <si>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</si>
  <si>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</si>
  <si>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</si>
  <si>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</si>
  <si>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</si>
  <si>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</si>
  <si>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</si>
  <si>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</si>
  <si>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</si>
  <si>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</si>
  <si>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</si>
  <si>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</si>
  <si>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</si>
  <si>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</si>
  <si>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</si>
  <si>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</si>
  <si>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</si>
  <si>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</si>
  <si>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</si>
  <si>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</si>
  <si>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</si>
  <si>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</si>
  <si>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</si>
  <si>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</si>
  <si>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</si>
  <si>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</si>
  <si>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</si>
  <si>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</si>
  <si>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</si>
  <si>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</si>
  <si>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</si>
  <si>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</si>
  <si>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</si>
  <si>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</si>
  <si>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</si>
  <si>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</si>
  <si>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</si>
  <si>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</si>
  <si>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</si>
  <si>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</si>
  <si>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</si>
  <si>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</si>
  <si>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</si>
  <si>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</si>
  <si>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</si>
  <si>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</si>
  <si>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</si>
  <si>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</si>
  <si>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</si>
  <si>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</si>
  <si>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</si>
  <si>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</si>
  <si>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</si>
  <si>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</si>
  <si>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</si>
  <si>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</si>
  <si>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</si>
  <si>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</si>
  <si>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</si>
  <si>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</si>
  <si>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</si>
  <si>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</si>
  <si>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</si>
  <si>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</si>
  <si>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</si>
  <si>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</si>
  <si>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</si>
  <si>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</si>
  <si>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</si>
  <si>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</si>
  <si>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</si>
  <si>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</si>
  <si>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</si>
  <si>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</si>
  <si>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</si>
  <si>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</si>
  <si>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</si>
  <si>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</si>
  <si>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</si>
  <si>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</si>
  <si>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</si>
  <si>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</si>
  <si>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</si>
  <si>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</si>
  <si>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</si>
  <si>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</si>
  <si>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</si>
  <si>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</si>
  <si>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</si>
  <si>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</si>
  <si>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</si>
  <si>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</si>
  <si>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</si>
  <si>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</si>
  <si>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</si>
  <si>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</si>
  <si>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</si>
  <si>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</si>
  <si>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</si>
  <si>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</si>
  <si>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</si>
  <si>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</si>
  <si>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</si>
  <si>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</si>
  <si>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</si>
  <si>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</si>
  <si>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</si>
  <si>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</si>
  <si>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</si>
  <si>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</si>
  <si>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</si>
  <si>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</si>
  <si>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</si>
  <si>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</si>
  <si>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</si>
  <si>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</si>
  <si>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</si>
  <si>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</si>
  <si>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</si>
  <si>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</si>
  <si>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</si>
  <si>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</si>
  <si>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</si>
  <si>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</si>
  <si>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</si>
  <si>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</si>
  <si>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</si>
  <si>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</si>
  <si>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</si>
  <si>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</si>
  <si>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</si>
  <si>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</si>
  <si>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</si>
  <si>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</si>
  <si>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</si>
  <si>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</si>
  <si>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</si>
  <si>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</si>
  <si>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</si>
  <si>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</si>
  <si>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</si>
  <si>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</si>
  <si>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</si>
  <si>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</si>
  <si>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</si>
  <si>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</si>
  <si>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</si>
  <si>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</si>
  <si>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</si>
  <si>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</si>
  <si>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</si>
  <si>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</si>
  <si>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</si>
  <si>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</si>
  <si>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</si>
  <si>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</si>
  <si>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</si>
  <si>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</si>
  <si>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</si>
  <si>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</si>
  <si>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</si>
  <si>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</si>
  <si>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</si>
  <si>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</si>
  <si>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</si>
  <si>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</si>
  <si>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</si>
  <si>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</si>
  <si>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</si>
  <si>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</si>
  <si>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</si>
  <si>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</si>
  <si>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</si>
  <si>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</si>
  <si>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</si>
  <si>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</si>
  <si>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</si>
  <si>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</si>
  <si>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</si>
  <si>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</si>
  <si>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</si>
  <si>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</si>
  <si>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</si>
  <si>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</si>
  <si>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</si>
  <si>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</si>
  <si>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</si>
  <si>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</si>
  <si>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</si>
  <si>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</si>
  <si>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</si>
  <si>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</si>
  <si>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</si>
  <si>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</si>
  <si>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</si>
  <si>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</si>
  <si>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</si>
  <si>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</si>
  <si>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</si>
  <si>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</si>
  <si>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</si>
  <si>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</si>
  <si>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</si>
  <si>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</si>
  <si>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</si>
  <si>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</si>
  <si>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</si>
  <si>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</si>
  <si>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</si>
  <si>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</si>
  <si>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</si>
  <si>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</si>
  <si>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</si>
  <si>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</si>
  <si>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</si>
  <si>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</si>
  <si>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</si>
  <si>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</si>
  <si>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</si>
  <si>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</si>
  <si>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</si>
  <si>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</si>
  <si>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</si>
  <si>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</si>
  <si>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</si>
  <si>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</si>
  <si>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</si>
  <si>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</si>
  <si>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</si>
  <si>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</si>
  <si>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</si>
  <si>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</si>
  <si>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</si>
  <si>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</si>
  <si>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</si>
  <si>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</si>
  <si>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</si>
  <si>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</si>
  <si>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</si>
  <si>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</si>
  <si>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</si>
  <si>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</si>
  <si>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</si>
  <si>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</si>
  <si>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</si>
  <si>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</si>
  <si>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</si>
  <si>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</si>
  <si>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</si>
  <si>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</si>
  <si>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</si>
  <si>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</si>
  <si>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</si>
  <si>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</si>
  <si>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</si>
  <si>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</si>
  <si>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</si>
  <si>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</si>
  <si>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</si>
  <si>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</si>
  <si>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</si>
  <si>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</si>
  <si>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</si>
  <si>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</si>
  <si>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</si>
  <si>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</si>
  <si>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</si>
  <si>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</si>
  <si>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</si>
  <si>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</si>
  <si>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</si>
  <si>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</si>
  <si>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</si>
  <si>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</si>
  <si>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</si>
  <si>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</si>
  <si>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</si>
  <si>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</si>
  <si>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</si>
  <si>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</si>
  <si>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</si>
  <si>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</si>
  <si>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</si>
  <si>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</si>
  <si>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</si>
  <si>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</si>
  <si>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</si>
  <si>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</si>
  <si>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</si>
  <si>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</si>
  <si>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</si>
  <si>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</si>
  <si>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</si>
  <si>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</si>
  <si>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</si>
  <si>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</si>
  <si>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</si>
  <si>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</si>
  <si>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</si>
  <si>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</si>
  <si>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</si>
  <si>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</si>
  <si>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</si>
  <si>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</si>
  <si>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</si>
  <si>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</si>
  <si>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</si>
  <si>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</si>
  <si>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</si>
  <si>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</si>
  <si>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</si>
  <si>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</si>
  <si>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</si>
  <si>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</si>
  <si>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</si>
  <si>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</si>
  <si>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</si>
  <si>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</si>
  <si>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</si>
  <si>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</si>
  <si>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</si>
  <si>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</si>
  <si>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</si>
  <si>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</si>
  <si>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</si>
  <si>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</si>
  <si>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</si>
  <si>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</si>
  <si>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</si>
  <si>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</si>
  <si>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</si>
  <si>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</si>
  <si>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</si>
  <si>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</si>
  <si>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</si>
  <si>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</si>
  <si>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</si>
  <si>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</si>
  <si>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</si>
  <si>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</si>
  <si>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</si>
  <si>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</si>
  <si>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</si>
  <si>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</si>
  <si>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</si>
  <si>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</si>
  <si>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</si>
  <si>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</si>
  <si>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</si>
  <si>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</si>
  <si>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</si>
  <si>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</si>
  <si>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</si>
  <si>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</si>
  <si>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</si>
  <si>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</si>
  <si>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</si>
  <si>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</si>
  <si>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</si>
  <si>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</si>
  <si>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</si>
  <si>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</si>
  <si>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</si>
  <si>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</si>
  <si>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</si>
  <si>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</si>
  <si>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</si>
  <si>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</si>
  <si>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</si>
  <si>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</si>
  <si>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</si>
  <si>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</si>
  <si>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</si>
  <si>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</si>
  <si>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</si>
  <si>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</si>
  <si>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</si>
  <si>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</si>
  <si>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</si>
  <si>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</si>
  <si>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</si>
  <si>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</si>
  <si>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</si>
  <si>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</si>
  <si>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</si>
  <si>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</si>
  <si>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</si>
  <si>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</si>
  <si>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</si>
  <si>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</si>
  <si>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</si>
  <si>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</si>
  <si>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</si>
  <si>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</si>
  <si>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</si>
  <si>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</si>
  <si>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</si>
  <si>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</si>
  <si>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</si>
  <si>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</si>
  <si>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</si>
  <si>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</si>
  <si>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</si>
  <si>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</si>
  <si>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</si>
  <si>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</si>
  <si>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</si>
  <si>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</si>
  <si>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</si>
  <si>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</si>
  <si>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</si>
  <si>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</si>
  <si>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</si>
  <si>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</si>
  <si>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</si>
  <si>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</si>
  <si>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</si>
  <si>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</si>
  <si>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</si>
  <si>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</si>
  <si>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</si>
  <si>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</si>
  <si>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</si>
  <si>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</si>
  <si>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</si>
  <si>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</si>
  <si>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</si>
  <si>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</si>
  <si>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</si>
  <si>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</si>
  <si>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</si>
  <si>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</si>
  <si>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</si>
  <si>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</si>
  <si>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</si>
  <si>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</si>
  <si>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</si>
  <si>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</si>
  <si>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</si>
  <si>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</si>
  <si>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</si>
  <si>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</si>
  <si>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</si>
  <si>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</si>
  <si>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</si>
  <si>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</si>
  <si>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</si>
  <si>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</si>
  <si>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</si>
  <si>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</si>
  <si>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</si>
  <si>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</si>
  <si>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</si>
  <si>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</si>
  <si>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</si>
  <si>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</si>
  <si>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</si>
  <si>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</si>
  <si>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</si>
  <si>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</si>
  <si>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</si>
  <si>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</si>
  <si>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</si>
  <si>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</si>
  <si>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</si>
  <si>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</si>
  <si>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</si>
  <si>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</si>
  <si>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</si>
  <si>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</si>
  <si>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</si>
  <si>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</si>
  <si>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</si>
  <si>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</si>
  <si>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</si>
  <si>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</si>
  <si>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</si>
  <si>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</si>
  <si>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</si>
  <si>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</si>
  <si>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</si>
  <si>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</si>
  <si>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</si>
  <si>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</si>
  <si>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</si>
  <si>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</si>
  <si>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</si>
  <si>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</si>
  <si>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</si>
  <si>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</si>
  <si>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</si>
  <si>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</si>
  <si>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</si>
  <si>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</si>
  <si>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</si>
  <si>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</si>
  <si>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</si>
  <si>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</si>
  <si>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</si>
  <si>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</si>
  <si>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</si>
  <si>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</si>
  <si>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</si>
  <si>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</si>
  <si>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</si>
  <si>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</si>
  <si>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</si>
  <si>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</si>
  <si>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</si>
  <si>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</si>
  <si>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</si>
  <si>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</si>
  <si>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</si>
  <si>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</si>
  <si>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</si>
  <si>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</si>
  <si>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</si>
  <si>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</si>
  <si>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</si>
  <si>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</si>
  <si>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</si>
  <si>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</si>
  <si>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</si>
  <si>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</si>
  <si>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</si>
  <si>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</si>
  <si>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</si>
  <si>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</si>
  <si>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</si>
  <si>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</si>
  <si>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</si>
  <si>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</si>
  <si>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</si>
  <si>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</si>
  <si>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</si>
  <si>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</si>
  <si>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</si>
  <si>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</si>
  <si>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</si>
  <si>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</si>
  <si>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</si>
  <si>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</si>
  <si>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</si>
  <si>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</si>
  <si>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</si>
  <si>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</si>
  <si>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</si>
  <si>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</si>
  <si>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</si>
  <si>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</si>
  <si>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</si>
  <si>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</si>
  <si>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</si>
  <si>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</si>
  <si>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</si>
  <si>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</si>
  <si>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</si>
  <si>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</si>
  <si>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</si>
  <si>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</si>
  <si>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</si>
  <si>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</si>
  <si>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</si>
  <si>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</si>
  <si>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</si>
  <si>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</si>
  <si>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</si>
  <si>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</si>
  <si>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</si>
  <si>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</si>
  <si>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</si>
  <si>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</si>
  <si>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</si>
  <si>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</si>
  <si>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</si>
  <si>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</si>
  <si>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</si>
  <si>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</si>
  <si>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</si>
  <si>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</si>
  <si>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</si>
  <si>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</si>
  <si>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</si>
  <si>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</si>
  <si>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</si>
  <si>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</si>
  <si>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</si>
  <si>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</si>
  <si>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</si>
  <si>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</si>
  <si>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</si>
  <si>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</si>
  <si>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</si>
  <si>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</si>
  <si>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</si>
  <si>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</si>
  <si>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</si>
  <si>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</si>
  <si>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</si>
  <si>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</si>
  <si>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</si>
  <si>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</si>
  <si>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</si>
  <si>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</si>
  <si>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</si>
  <si>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</si>
  <si>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</si>
  <si>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</si>
  <si>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</si>
  <si>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</si>
  <si>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</si>
  <si>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</si>
  <si>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</si>
  <si>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</si>
  <si>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</si>
  <si>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</si>
  <si>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</si>
  <si>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</si>
  <si>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</si>
  <si>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</si>
  <si>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</si>
  <si>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</si>
  <si>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</si>
  <si>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</si>
  <si>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</si>
  <si>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</si>
  <si>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</si>
  <si>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</si>
  <si>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</si>
  <si>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</si>
  <si>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</si>
  <si>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</si>
  <si>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</si>
  <si>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</si>
  <si>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</si>
  <si>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</si>
  <si>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</si>
  <si>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</si>
  <si>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</si>
  <si>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</si>
  <si>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</si>
  <si>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</si>
  <si>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</si>
  <si>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</si>
  <si>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</si>
  <si>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</si>
  <si>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</si>
  <si>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</si>
  <si>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</si>
  <si>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</si>
  <si>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</si>
  <si>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</si>
  <si>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</si>
  <si>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</si>
  <si>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</si>
  <si>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</si>
  <si>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</si>
  <si>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</si>
  <si>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</si>
  <si>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</si>
  <si>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</si>
  <si>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</si>
  <si>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</si>
  <si>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</si>
  <si>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</si>
  <si>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</si>
  <si>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</si>
  <si>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</si>
  <si>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</si>
  <si>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</si>
  <si>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</si>
  <si>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</si>
  <si>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</si>
  <si>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</si>
  <si>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</si>
  <si>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</si>
  <si>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</si>
  <si>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</si>
  <si>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</si>
  <si>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</si>
  <si>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</si>
  <si>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</si>
  <si>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</si>
  <si>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</si>
  <si>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</si>
  <si>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</si>
  <si>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</si>
  <si>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</si>
  <si>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</si>
  <si>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</si>
  <si>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</si>
  <si>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</si>
  <si>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</si>
  <si>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</si>
  <si>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</si>
  <si>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</si>
  <si>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</si>
  <si>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</si>
  <si>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</si>
  <si>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</si>
  <si>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</si>
  <si>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</si>
  <si>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</si>
  <si>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</si>
  <si>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</si>
  <si>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</si>
  <si>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</si>
  <si>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</si>
  <si>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</si>
  <si>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</si>
  <si>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</si>
  <si>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</si>
  <si>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</si>
  <si>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</si>
  <si>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</si>
  <si>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</si>
  <si>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</si>
  <si>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</si>
  <si>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</si>
  <si>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</si>
  <si>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</si>
  <si>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</si>
  <si>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</si>
  <si>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</si>
  <si>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</si>
  <si>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</si>
  <si>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</si>
  <si>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</si>
  <si>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</si>
  <si>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</si>
  <si>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</si>
  <si>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</si>
  <si>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</si>
  <si>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</si>
  <si>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</si>
  <si>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</si>
  <si>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</si>
  <si>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</si>
  <si>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</si>
  <si>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</si>
  <si>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</si>
  <si>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</si>
  <si>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</si>
  <si>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</si>
  <si>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</si>
  <si>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</si>
  <si>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</si>
  <si>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</si>
  <si>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</si>
  <si>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</si>
  <si>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</si>
  <si>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</si>
  <si>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</si>
  <si>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</si>
  <si>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</si>
  <si>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</si>
  <si>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</si>
  <si>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</si>
  <si>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</si>
  <si>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</si>
  <si>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</si>
  <si>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</si>
  <si>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</si>
  <si>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</si>
  <si>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</si>
  <si>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</si>
  <si>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</si>
  <si>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</si>
  <si>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</si>
  <si>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</si>
  <si>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</si>
  <si>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</si>
  <si>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</si>
  <si>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</si>
  <si>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</si>
  <si>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</si>
  <si>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</si>
  <si>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</si>
  <si>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</si>
  <si>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</si>
  <si>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</si>
  <si>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</si>
  <si>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</si>
  <si>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</si>
  <si>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</si>
  <si>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</si>
  <si>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</si>
  <si>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</si>
  <si>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</si>
  <si>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</si>
  <si>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</si>
  <si>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</si>
  <si>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</si>
  <si>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</si>
  <si>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</si>
  <si>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</si>
  <si>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</si>
  <si>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</si>
  <si>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</si>
  <si>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</si>
  <si>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</si>
  <si>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</si>
  <si>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</si>
  <si>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</si>
  <si>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</si>
  <si>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</si>
  <si>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</si>
  <si>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</si>
  <si>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</si>
  <si>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</si>
  <si>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</si>
  <si>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</si>
  <si>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</si>
  <si>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</si>
  <si>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</si>
  <si>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</si>
  <si>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</si>
  <si>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</si>
  <si>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</si>
  <si>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</si>
  <si>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</si>
  <si>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</si>
  <si>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</si>
  <si>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</si>
  <si>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</si>
  <si>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</si>
  <si>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</si>
  <si>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</si>
  <si>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</si>
  <si>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</si>
  <si>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</si>
  <si>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</si>
  <si>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</si>
  <si>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</si>
  <si>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</si>
  <si>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</si>
  <si>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</si>
  <si>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</si>
  <si>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</si>
  <si>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</si>
  <si>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</si>
  <si>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</si>
  <si>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</si>
  <si>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</si>
  <si>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</si>
  <si>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</si>
  <si>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</si>
  <si>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</si>
  <si>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</si>
  <si>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</si>
  <si>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</si>
  <si>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</si>
  <si>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</si>
  <si>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</si>
  <si>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</si>
  <si>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</si>
  <si>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</si>
  <si>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</si>
  <si>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</si>
  <si>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</si>
  <si>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</si>
  <si>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</si>
  <si>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</si>
  <si>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</si>
  <si>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</si>
  <si>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</si>
  <si>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</si>
  <si>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</si>
  <si>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</si>
  <si>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</si>
  <si>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</si>
  <si>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</si>
  <si>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</si>
  <si>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</si>
  <si>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</si>
  <si>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</si>
  <si>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</si>
  <si>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</si>
  <si>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</si>
  <si>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</si>
  <si>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</si>
  <si>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</si>
  <si>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</si>
  <si>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</si>
  <si>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</si>
  <si>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</si>
  <si>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</si>
  <si>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</si>
  <si>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</si>
  <si>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</si>
  <si>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</si>
  <si>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</si>
  <si>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</si>
  <si>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</si>
  <si>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</si>
  <si>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</si>
  <si>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</si>
  <si>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</si>
  <si>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</si>
  <si>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</si>
  <si>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</si>
  <si>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</si>
  <si>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</si>
  <si>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</si>
  <si>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</si>
  <si>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</si>
  <si>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</si>
  <si>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</si>
  <si>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</si>
  <si>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</si>
  <si>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</si>
  <si>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</si>
  <si>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</si>
  <si>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</si>
  <si>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</si>
  <si>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</si>
  <si>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</si>
  <si>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</si>
  <si>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</si>
  <si>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</si>
  <si>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</si>
  <si>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</si>
  <si>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</si>
  <si>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</si>
  <si>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</si>
  <si>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</si>
  <si>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</si>
  <si>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</si>
  <si>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</si>
  <si>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</si>
  <si>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</si>
  <si>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</si>
  <si>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</si>
  <si>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</si>
  <si>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</si>
  <si>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</si>
  <si>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</si>
  <si>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</si>
  <si>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</si>
  <si>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</si>
  <si>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</si>
  <si>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</si>
  <si>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</si>
  <si>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</si>
  <si>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</si>
  <si>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</si>
  <si>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</si>
  <si>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</si>
  <si>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</si>
  <si>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</si>
  <si>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</si>
  <si>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</si>
  <si>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</si>
  <si>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</si>
  <si>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</si>
  <si>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</si>
  <si>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</si>
  <si>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</si>
  <si>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</si>
  <si>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</si>
  <si>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</si>
  <si>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</si>
  <si>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</si>
  <si>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</si>
  <si>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</si>
  <si>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</si>
  <si>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</si>
  <si>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</si>
  <si>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</si>
  <si>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</si>
  <si>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</si>
  <si>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</si>
  <si>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</si>
  <si>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</si>
  <si>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</si>
  <si>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</si>
  <si>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</si>
  <si>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</si>
  <si>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</si>
  <si>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</si>
  <si>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</si>
  <si>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</si>
  <si>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</si>
  <si>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</si>
  <si>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</si>
  <si>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</si>
  <si>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</si>
  <si>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</si>
  <si>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</si>
  <si>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</si>
  <si>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</si>
  <si>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</si>
  <si>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</si>
  <si>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</si>
  <si>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</si>
  <si>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</si>
  <si>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</si>
  <si>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</si>
  <si>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</si>
  <si>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</si>
  <si>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</si>
  <si>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</si>
  <si>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</si>
  <si>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</si>
  <si>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</si>
  <si>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</si>
  <si>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</si>
  <si>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</si>
  <si>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</si>
  <si>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</si>
  <si>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</si>
  <si>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</si>
  <si>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</si>
  <si>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</si>
  <si>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</si>
  <si>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</si>
  <si>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</si>
  <si>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</si>
  <si>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</si>
  <si>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</si>
  <si>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</si>
  <si>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</si>
  <si>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</si>
  <si>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</si>
  <si>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</si>
  <si>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</si>
  <si>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</si>
  <si>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</si>
  <si>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</si>
  <si>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</si>
  <si>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</si>
  <si>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</si>
  <si>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</si>
  <si>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</si>
  <si>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</si>
  <si>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</si>
  <si>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</si>
  <si>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</si>
  <si>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</si>
  <si>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</si>
  <si>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</si>
  <si>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</si>
  <si>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</si>
  <si>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</si>
  <si>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</si>
  <si>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</si>
  <si>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</si>
  <si>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</si>
  <si>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</si>
  <si>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</si>
  <si>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</si>
  <si>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</si>
  <si>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</si>
  <si>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</si>
  <si>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</si>
  <si>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</si>
  <si>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</si>
  <si>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</si>
  <si>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</si>
  <si>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</si>
  <si>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</si>
  <si>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</si>
  <si>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</si>
  <si>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</si>
  <si>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</si>
  <si>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</si>
  <si>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</si>
  <si>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</si>
  <si>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</si>
  <si>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</si>
  <si>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</si>
  <si>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</si>
  <si>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</si>
  <si>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</si>
  <si>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</si>
  <si>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</si>
  <si>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</si>
  <si>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</si>
  <si>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</si>
  <si>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</si>
  <si>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</si>
  <si>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</si>
  <si>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</si>
  <si>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</si>
  <si>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</si>
  <si>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</si>
  <si>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</si>
  <si>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</si>
  <si>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</si>
  <si>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</si>
  <si>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</si>
  <si>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</si>
  <si>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</si>
  <si>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</si>
  <si>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</si>
  <si>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</si>
  <si>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</si>
  <si>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</si>
  <si>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</si>
  <si>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</si>
  <si>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</si>
  <si>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</si>
  <si>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</si>
  <si>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</si>
  <si>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</si>
  <si>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</si>
  <si>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</si>
  <si>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</si>
  <si>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</si>
  <si>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</si>
  <si>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</si>
  <si>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</si>
  <si>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</si>
  <si>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</si>
  <si>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</si>
  <si>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</si>
  <si>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</si>
  <si>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</si>
  <si>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</si>
  <si>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</si>
  <si>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</si>
  <si>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</si>
  <si>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</si>
  <si>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</si>
  <si>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</si>
  <si>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</si>
  <si>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</si>
  <si>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</si>
  <si>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</si>
  <si>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</si>
  <si>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</si>
  <si>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</si>
  <si>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</si>
  <si>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</si>
  <si>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</si>
  <si>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</si>
  <si>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</si>
  <si>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</si>
  <si>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</si>
  <si>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</si>
  <si>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</si>
  <si>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</si>
  <si>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</si>
  <si>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</si>
  <si>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</si>
  <si>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</si>
  <si>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</si>
  <si>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</si>
  <si>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</si>
  <si>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</si>
  <si>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</si>
  <si>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</si>
  <si>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</si>
  <si>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</si>
  <si>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</si>
  <si>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</si>
  <si>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</si>
  <si>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</si>
  <si>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</si>
  <si>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</si>
  <si>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</si>
  <si>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</si>
  <si>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</si>
  <si>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</si>
  <si>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</si>
  <si>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</si>
  <si>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</si>
  <si>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</si>
  <si>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</si>
  <si>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</si>
  <si>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</si>
  <si>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</si>
  <si>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</si>
  <si>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</si>
  <si>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</si>
  <si>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</si>
  <si>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</si>
  <si>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</si>
  <si>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</si>
  <si>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</si>
  <si>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</si>
  <si>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</si>
  <si>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</si>
  <si>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</si>
  <si>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</si>
  <si>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</si>
  <si>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</si>
  <si>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</si>
  <si>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</si>
  <si>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</si>
  <si>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</si>
  <si>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</si>
  <si>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</si>
  <si>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</si>
  <si>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</si>
  <si>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</si>
  <si>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</si>
  <si>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</si>
  <si>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</si>
  <si>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</si>
  <si>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</si>
  <si>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</si>
  <si>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</si>
  <si>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</si>
  <si>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</si>
  <si>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</si>
  <si>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</si>
  <si>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</si>
  <si>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</si>
  <si>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</si>
  <si>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</si>
  <si>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</si>
  <si>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</si>
  <si>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</si>
  <si>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</si>
  <si>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</si>
  <si>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</si>
  <si>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</si>
  <si>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</si>
  <si>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</si>
  <si>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</si>
  <si>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</si>
  <si>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</si>
  <si>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</si>
  <si>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</si>
  <si>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</si>
  <si>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</si>
  <si>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</si>
  <si>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</si>
  <si>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</si>
  <si>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</si>
  <si>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</si>
  <si>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</si>
  <si>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</si>
  <si>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</si>
  <si>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</si>
  <si>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</si>
  <si>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</si>
  <si>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</si>
  <si>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</si>
  <si>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</si>
  <si>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</si>
  <si>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</si>
  <si>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</si>
  <si>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</si>
  <si>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</si>
  <si>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</si>
  <si>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</si>
  <si>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</si>
  <si>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</si>
  <si>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</si>
  <si>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</si>
  <si>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</si>
  <si>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</si>
  <si>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</si>
  <si>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</si>
  <si>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</si>
  <si>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</si>
  <si>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</si>
  <si>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</si>
  <si>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</si>
  <si>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</si>
  <si>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</si>
  <si>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</si>
  <si>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</si>
  <si>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</si>
  <si>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</si>
  <si>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</si>
  <si>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</si>
  <si>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</si>
  <si>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</si>
  <si>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</si>
  <si>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</si>
  <si>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</si>
  <si>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</si>
  <si>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</si>
  <si>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</si>
  <si>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</si>
  <si>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</si>
  <si>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</si>
  <si>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</si>
  <si>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</si>
  <si>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</si>
  <si>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</si>
  <si>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</si>
  <si>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</si>
  <si>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</si>
  <si>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</si>
  <si>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</si>
  <si>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</si>
  <si>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</si>
  <si>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</si>
  <si>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</si>
  <si>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</si>
  <si>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</si>
  <si>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</si>
  <si>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</si>
  <si>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</si>
  <si>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</si>
  <si>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</si>
  <si>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</si>
  <si>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</si>
  <si>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</si>
  <si>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</si>
  <si>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</si>
  <si>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</si>
  <si>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</si>
  <si>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</si>
  <si>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</si>
  <si>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</si>
  <si>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</si>
  <si>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</si>
  <si>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</si>
  <si>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</si>
  <si>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</si>
  <si>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</si>
  <si>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</si>
  <si>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</si>
  <si>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</si>
  <si>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</si>
  <si>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</si>
  <si>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</si>
  <si>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</si>
  <si>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</si>
  <si>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</si>
  <si>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</si>
  <si>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</si>
  <si>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</si>
  <si>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</si>
  <si>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</si>
  <si>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</si>
  <si>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</si>
  <si>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</si>
  <si>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</si>
  <si>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</si>
  <si>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</si>
  <si>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</si>
  <si>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</si>
  <si>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</si>
  <si>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</si>
  <si>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</si>
  <si>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</si>
  <si>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</si>
  <si>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</si>
  <si>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</si>
  <si>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</si>
  <si>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</si>
  <si>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</si>
  <si>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</si>
  <si>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</si>
  <si>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</si>
  <si>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</si>
  <si>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</si>
  <si>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</si>
  <si>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</si>
  <si>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</si>
  <si>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</si>
  <si>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</si>
  <si>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</si>
  <si>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</si>
  <si>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</si>
  <si>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</si>
  <si>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</si>
  <si>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</si>
  <si>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</si>
  <si>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</si>
  <si>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</si>
  <si>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</si>
  <si>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</si>
  <si>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</si>
  <si>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</si>
  <si>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</si>
  <si>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</si>
  <si>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</si>
  <si>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</si>
  <si>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</si>
  <si>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</si>
  <si>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</si>
  <si>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</si>
  <si>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</si>
  <si>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</si>
  <si>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</si>
  <si>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</si>
  <si>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</si>
  <si>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</si>
  <si>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</si>
  <si>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</si>
  <si>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</si>
  <si>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</si>
  <si>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</si>
  <si>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</si>
  <si>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</si>
  <si>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</si>
  <si>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</si>
  <si>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</si>
  <si>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</si>
  <si>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</si>
  <si>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</si>
  <si>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</si>
  <si>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</si>
  <si>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</si>
  <si>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</si>
  <si>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</si>
  <si>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</si>
  <si>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</si>
  <si>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</si>
  <si>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</si>
  <si>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</si>
  <si>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</si>
  <si>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</si>
  <si>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</si>
  <si>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</si>
  <si>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</si>
  <si>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</si>
  <si>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</si>
  <si>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</si>
  <si>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</si>
  <si>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</si>
  <si>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</si>
  <si>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</si>
  <si>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</si>
  <si>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</si>
  <si>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</si>
  <si>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</si>
  <si>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</si>
  <si>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</si>
  <si>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</si>
  <si>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</si>
  <si>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</si>
  <si>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</si>
  <si>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</si>
  <si>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</si>
  <si>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</si>
  <si>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</si>
  <si>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</si>
  <si>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</si>
  <si>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</si>
  <si>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</si>
  <si>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</si>
  <si>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</si>
  <si>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</si>
  <si>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</si>
  <si>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</si>
  <si>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</si>
  <si>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</si>
  <si>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</si>
  <si>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</si>
  <si>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</si>
  <si>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</si>
  <si>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</si>
  <si>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</si>
  <si>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</si>
  <si>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</si>
  <si>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</si>
  <si>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</si>
  <si>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</si>
  <si>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</si>
  <si>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</si>
  <si>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</si>
  <si>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</si>
  <si>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</si>
  <si>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</si>
  <si>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</si>
  <si>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</si>
  <si>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</si>
  <si>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</si>
  <si>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</si>
  <si>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</si>
  <si>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</si>
  <si>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</si>
  <si>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</si>
  <si>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</si>
  <si>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</si>
  <si>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</si>
  <si>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</si>
  <si>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</si>
  <si>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</si>
  <si>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</si>
  <si>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</si>
  <si>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</si>
  <si>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</si>
  <si>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</si>
  <si>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</si>
  <si>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</si>
  <si>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</si>
  <si>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</si>
  <si>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</si>
  <si>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</si>
  <si>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</si>
  <si>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</si>
  <si>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</si>
  <si>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</si>
  <si>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</si>
  <si>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</si>
  <si>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</si>
  <si>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</si>
  <si>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</si>
  <si>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</si>
  <si>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</si>
  <si>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</si>
  <si>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</si>
  <si>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</si>
  <si>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</si>
  <si>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</si>
  <si>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</si>
  <si>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</si>
  <si>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</si>
  <si>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</si>
  <si>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</si>
  <si>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</si>
  <si>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</si>
  <si>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</si>
  <si>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</si>
  <si>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</si>
  <si>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</si>
  <si>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</si>
  <si>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</si>
  <si>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</si>
  <si>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</si>
  <si>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</si>
  <si>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</si>
  <si>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</si>
  <si>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</si>
  <si>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</si>
  <si>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</si>
  <si>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</si>
  <si>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</si>
  <si>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</si>
  <si>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</si>
  <si>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</si>
  <si>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</si>
  <si>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</si>
  <si>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</si>
  <si>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</si>
  <si>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</si>
  <si>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</si>
  <si>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</si>
  <si>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</si>
  <si>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</si>
  <si>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</si>
  <si>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</si>
  <si>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</si>
  <si>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</si>
  <si>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</si>
  <si>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</si>
  <si>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</si>
  <si>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</si>
  <si>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</si>
  <si>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</si>
  <si>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</si>
  <si>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</si>
  <si>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</si>
  <si>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</si>
  <si>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</si>
  <si>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</si>
  <si>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</si>
  <si>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</si>
  <si>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</si>
  <si>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</si>
  <si>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</si>
  <si>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</si>
  <si>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</si>
  <si>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</si>
  <si>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</si>
  <si>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</si>
  <si>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</si>
  <si>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</si>
  <si>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</si>
  <si>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</si>
  <si>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</si>
  <si>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</si>
  <si>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</si>
  <si>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</si>
  <si>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</si>
  <si>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</si>
  <si>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</si>
  <si>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</si>
  <si>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</si>
  <si>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</si>
  <si>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</si>
  <si>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</si>
  <si>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</si>
  <si>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</si>
  <si>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</si>
  <si>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</si>
  <si>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</si>
  <si>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</si>
  <si>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</si>
  <si>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</si>
  <si>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</si>
  <si>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</si>
  <si>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</si>
  <si>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</si>
  <si>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</si>
  <si>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</si>
  <si>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</si>
  <si>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</si>
  <si>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</si>
  <si>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</si>
  <si>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</si>
  <si>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</si>
  <si>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</si>
  <si>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</si>
  <si>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</si>
  <si>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</si>
  <si>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</si>
  <si>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</si>
  <si>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</si>
  <si>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</si>
  <si>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</si>
  <si>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</si>
  <si>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</si>
  <si>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</si>
  <si>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</si>
  <si>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</si>
  <si>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</si>
  <si>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</si>
  <si>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</si>
  <si>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</si>
  <si>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</si>
  <si>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</si>
  <si>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</si>
  <si>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</si>
  <si>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</si>
  <si>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</si>
  <si>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</si>
  <si>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</si>
  <si>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</si>
  <si>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</si>
  <si>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</si>
  <si>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</si>
  <si>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</si>
  <si>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</si>
  <si>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</si>
  <si>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</si>
  <si>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</si>
  <si>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</si>
  <si>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</si>
  <si>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</si>
  <si>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</si>
  <si>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</si>
  <si>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</si>
  <si>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</si>
  <si>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</si>
  <si>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</si>
  <si>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</si>
  <si>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</si>
  <si>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</si>
  <si>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</si>
  <si>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</si>
  <si>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</si>
  <si>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</si>
  <si>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</si>
  <si>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</si>
  <si>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</si>
  <si>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</si>
  <si>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</si>
  <si>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</si>
  <si>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</si>
  <si>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</si>
  <si>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</si>
  <si>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</si>
  <si>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</si>
  <si>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</si>
  <si>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</si>
  <si>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</si>
  <si>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</si>
  <si>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</si>
  <si>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</si>
  <si>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</si>
  <si>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</si>
  <si>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</si>
  <si>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</si>
  <si>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</si>
  <si>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</si>
  <si>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</si>
  <si>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</si>
  <si>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</si>
  <si>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</si>
  <si>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</si>
  <si>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</si>
  <si>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</si>
  <si>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</si>
  <si>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</si>
  <si>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</si>
  <si>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</si>
  <si>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</si>
  <si>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</si>
  <si>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</si>
  <si>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</si>
  <si>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</si>
  <si>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</si>
  <si>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</si>
  <si>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</si>
  <si>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</si>
  <si>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</si>
  <si>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</si>
  <si>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</si>
  <si>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</si>
  <si>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</si>
  <si>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</si>
  <si>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</si>
  <si>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</si>
  <si>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</si>
  <si>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</si>
  <si>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</si>
  <si>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</si>
  <si>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</si>
  <si>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</si>
  <si>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</si>
  <si>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</si>
  <si>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</si>
  <si>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</si>
  <si>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</si>
  <si>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</si>
  <si>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</si>
  <si>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</si>
  <si>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</si>
  <si>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</si>
  <si>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</si>
  <si>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</si>
  <si>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</si>
  <si>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</si>
  <si>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</si>
  <si>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</si>
  <si>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</si>
  <si>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</si>
  <si>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</si>
  <si>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</si>
  <si>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</si>
  <si>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</si>
  <si>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</si>
  <si>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</si>
  <si>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</si>
  <si>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</si>
  <si>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</si>
  <si>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</si>
  <si>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</si>
  <si>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</si>
  <si>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</si>
  <si>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</si>
  <si>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</si>
  <si>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</si>
  <si>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</si>
  <si>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</si>
  <si>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</si>
  <si>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</si>
  <si>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</si>
  <si>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</si>
  <si>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</si>
  <si>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</si>
  <si>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</si>
  <si>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</si>
  <si>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</si>
  <si>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</si>
  <si>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</si>
  <si>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</si>
  <si>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</si>
  <si>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</si>
  <si>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</si>
  <si>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</si>
  <si>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</si>
  <si>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</si>
  <si>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</si>
  <si>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</si>
  <si>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</si>
  <si>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</si>
  <si>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</si>
  <si>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</si>
  <si>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</si>
  <si>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</si>
  <si>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</si>
  <si>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</si>
  <si>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</si>
  <si>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</si>
  <si>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</si>
  <si>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</si>
  <si>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</si>
  <si>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</si>
  <si>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</si>
  <si>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</si>
  <si>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</si>
  <si>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</si>
  <si>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</si>
  <si>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</si>
  <si>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</si>
  <si>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</si>
  <si>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</si>
  <si>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</si>
  <si>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</si>
  <si>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</si>
  <si>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</si>
  <si>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</si>
  <si>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</si>
  <si>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</si>
  <si>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</si>
  <si>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</si>
  <si>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</si>
  <si>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</si>
  <si>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</si>
  <si>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</si>
  <si>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</si>
  <si>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</si>
  <si>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</si>
  <si>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</si>
  <si>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</si>
  <si>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</si>
  <si>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</si>
  <si>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</si>
  <si>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</si>
  <si>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</si>
  <si>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</si>
  <si>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</si>
  <si>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</si>
  <si>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</si>
  <si>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</si>
  <si>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</si>
  <si>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</si>
  <si>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</si>
  <si>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</si>
  <si>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</si>
  <si>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</si>
  <si>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</si>
  <si>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</si>
  <si>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</si>
  <si>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</si>
  <si>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</si>
  <si>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</si>
  <si>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</si>
  <si>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</si>
  <si>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</si>
  <si>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</si>
  <si>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</si>
  <si>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</si>
  <si>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</si>
  <si>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</si>
  <si>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</si>
  <si>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</si>
  <si>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</si>
  <si>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</si>
  <si>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</si>
  <si>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</si>
  <si>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</si>
  <si>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</si>
  <si>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</si>
  <si>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</si>
  <si>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</si>
  <si>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</si>
  <si>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</si>
  <si>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</si>
  <si>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</si>
  <si>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</si>
  <si>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</si>
  <si>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</si>
  <si>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</si>
  <si>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</si>
  <si>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</si>
  <si>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</si>
  <si>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</si>
  <si>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</si>
  <si>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</si>
  <si>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</si>
  <si>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</si>
  <si>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</si>
  <si>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</si>
  <si>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</si>
  <si>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</si>
  <si>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</si>
  <si>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</si>
  <si>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</si>
  <si>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</si>
  <si>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</si>
  <si>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</si>
  <si>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</si>
  <si>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</si>
  <si>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</si>
  <si>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</si>
  <si>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</si>
  <si>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</si>
  <si>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</si>
  <si>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</si>
  <si>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</si>
  <si>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</si>
  <si>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</si>
  <si>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</si>
  <si>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</si>
  <si>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</si>
  <si>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</si>
  <si>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</si>
  <si>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</si>
  <si>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</si>
  <si>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</si>
  <si>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</si>
  <si>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</si>
  <si>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</si>
  <si>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</si>
  <si>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</si>
  <si>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</si>
  <si>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</si>
  <si>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</si>
  <si>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</si>
  <si>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</si>
  <si>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</si>
  <si>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</si>
  <si>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</si>
  <si>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</si>
  <si>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</si>
  <si>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</si>
  <si>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</si>
  <si>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</si>
  <si>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</si>
  <si>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</si>
  <si>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</si>
  <si>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</si>
  <si>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</si>
  <si>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</si>
  <si>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</si>
  <si>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</si>
  <si>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</si>
  <si>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</si>
  <si>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</si>
  <si>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</si>
  <si>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</si>
  <si>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</si>
  <si>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</si>
  <si>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</si>
  <si>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</si>
  <si>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</si>
  <si>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</si>
  <si>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</si>
  <si>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</si>
  <si>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</si>
  <si>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</si>
  <si>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</si>
  <si>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</si>
  <si>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</si>
  <si>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</si>
  <si>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</si>
  <si>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</si>
  <si>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</si>
  <si>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</si>
  <si>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</si>
  <si>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</si>
  <si>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</si>
  <si>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</si>
  <si>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</si>
  <si>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</si>
  <si>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</si>
  <si>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</si>
  <si>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</si>
  <si>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</si>
  <si>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</si>
  <si>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</si>
  <si>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</si>
  <si>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</si>
  <si>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</si>
  <si>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</si>
  <si>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</si>
  <si>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</si>
  <si>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</si>
  <si>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</si>
  <si>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</si>
  <si>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</si>
  <si>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</si>
  <si>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</si>
  <si>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</si>
  <si>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</si>
  <si>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</si>
  <si>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</si>
  <si>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</si>
  <si>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</si>
  <si>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</si>
  <si>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</si>
  <si>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</si>
  <si>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</si>
  <si>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</si>
  <si>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</si>
  <si>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</si>
  <si>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</si>
  <si>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</si>
  <si>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</si>
  <si>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</si>
  <si>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</si>
  <si>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</si>
  <si>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</si>
  <si>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</si>
  <si>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</si>
  <si>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</si>
  <si>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</si>
  <si>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</si>
  <si>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</si>
  <si>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</si>
  <si>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</si>
  <si>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</si>
  <si>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</si>
  <si>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</si>
  <si>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</si>
  <si>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</si>
  <si>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</si>
  <si>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</si>
  <si>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</si>
  <si>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</si>
  <si>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</si>
  <si>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</si>
  <si>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</si>
  <si>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</si>
  <si>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</si>
  <si>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</si>
  <si>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</si>
  <si>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</si>
  <si>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</si>
  <si>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</si>
  <si>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</si>
  <si>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</si>
  <si>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</si>
  <si>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</si>
  <si>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</si>
  <si>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</si>
  <si>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</si>
  <si>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</si>
  <si>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</si>
  <si>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</si>
  <si>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</si>
  <si>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</si>
  <si>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</si>
  <si>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</si>
  <si>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</si>
  <si>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</si>
  <si>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</si>
  <si>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</si>
  <si>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</si>
  <si>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</si>
  <si>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</si>
  <si>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</si>
  <si>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</si>
  <si>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</si>
  <si>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</si>
  <si>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</si>
  <si>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</si>
  <si>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</si>
  <si>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</si>
  <si>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</si>
  <si>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</si>
  <si>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</si>
  <si>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</si>
  <si>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</si>
  <si>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</si>
  <si>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</si>
  <si>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</si>
  <si>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</si>
  <si>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</si>
  <si>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</si>
  <si>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</si>
  <si>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</si>
  <si>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</si>
  <si>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</si>
  <si>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</si>
  <si>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</si>
  <si>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</si>
  <si>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</si>
  <si>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</si>
  <si>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</si>
  <si>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</si>
  <si>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</si>
  <si>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</si>
  <si>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</si>
  <si>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</si>
  <si>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</si>
  <si>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</si>
  <si>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</si>
  <si>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</si>
  <si>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</si>
  <si>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</si>
  <si>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</si>
  <si>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</si>
  <si>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</si>
  <si>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</si>
  <si>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</si>
  <si>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</si>
  <si>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</si>
  <si>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</si>
  <si>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</si>
  <si>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</si>
  <si>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</si>
  <si>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</si>
  <si>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</si>
  <si>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</si>
  <si>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</si>
  <si>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</si>
  <si>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</si>
  <si>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</si>
  <si>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</si>
  <si>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</si>
  <si>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</si>
  <si>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</si>
  <si>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</si>
  <si>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</si>
  <si>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</si>
  <si>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</si>
  <si>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</si>
  <si>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</si>
  <si>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</si>
  <si>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</si>
  <si>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</si>
  <si>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</si>
  <si>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</si>
  <si>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</si>
  <si>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</si>
  <si>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</si>
  <si>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</si>
  <si>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</si>
  <si>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</si>
  <si>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</si>
  <si>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</si>
  <si>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</si>
  <si>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</si>
  <si>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</si>
  <si>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</si>
  <si>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</si>
  <si>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</si>
  <si>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</si>
  <si>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</si>
  <si>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</si>
  <si>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</si>
  <si>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</si>
  <si>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</si>
  <si>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</si>
  <si>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</si>
  <si>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</si>
  <si>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</si>
  <si>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</si>
  <si>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</si>
  <si>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</si>
  <si>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</si>
  <si>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</si>
  <si>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</si>
  <si>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</si>
  <si>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</si>
  <si>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</si>
  <si>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</si>
  <si>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</si>
  <si>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</si>
  <si>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</si>
  <si>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</si>
  <si>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</si>
  <si>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</si>
  <si>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</si>
  <si>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</si>
  <si>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</si>
  <si>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</si>
  <si>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</si>
  <si>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</si>
  <si>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</si>
  <si>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</si>
  <si>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</si>
  <si>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</si>
  <si>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</si>
  <si>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</si>
  <si>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</si>
  <si>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</si>
  <si>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</si>
  <si>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</si>
  <si>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</si>
  <si>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</si>
  <si>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</si>
  <si>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</si>
  <si>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</si>
  <si>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</si>
  <si>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</si>
  <si>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</si>
  <si>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</si>
  <si>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</si>
  <si>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</si>
  <si>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</si>
  <si>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</si>
  <si>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</si>
  <si>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</si>
  <si>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</si>
  <si>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</si>
  <si>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</si>
  <si>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</si>
  <si>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</si>
  <si>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</si>
  <si>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</si>
  <si>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</si>
  <si>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</si>
  <si>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</si>
  <si>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</si>
  <si>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</si>
  <si>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</si>
  <si>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</si>
  <si>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</si>
  <si>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</si>
  <si>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</si>
  <si>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</si>
  <si>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</si>
  <si>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</si>
  <si>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</si>
  <si>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</si>
  <si>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</si>
  <si>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</si>
  <si>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</si>
  <si>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</si>
  <si>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</si>
  <si>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</si>
  <si>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</si>
  <si>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</si>
  <si>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</si>
  <si>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</si>
  <si>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</si>
  <si>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</si>
  <si>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</si>
  <si>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</si>
  <si>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</si>
  <si>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</si>
  <si>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</si>
  <si>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</si>
  <si>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</si>
  <si>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</si>
  <si>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</si>
  <si>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</si>
  <si>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</si>
  <si>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</si>
  <si>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</si>
  <si>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</si>
  <si>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</si>
  <si>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</si>
  <si>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</si>
  <si>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</si>
  <si>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</si>
  <si>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</si>
  <si>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</si>
  <si>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</si>
  <si>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</si>
  <si>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</si>
  <si>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</si>
  <si>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</si>
  <si>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</si>
  <si>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</si>
  <si>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</si>
  <si>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</si>
  <si>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</si>
  <si>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</si>
  <si>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</si>
  <si>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</si>
  <si>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</si>
  <si>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</si>
  <si>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</si>
  <si>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</si>
  <si>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</si>
  <si>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</si>
  <si>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</si>
  <si>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</si>
  <si>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</si>
  <si>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</si>
  <si>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</si>
  <si>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</si>
  <si>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</si>
  <si>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</si>
  <si>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</si>
  <si>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</si>
  <si>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</si>
  <si>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</si>
  <si>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</si>
  <si>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</si>
  <si>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</si>
  <si>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</si>
  <si>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</si>
  <si>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</si>
  <si>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</si>
  <si>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</si>
  <si>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</si>
  <si>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</si>
  <si>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</si>
  <si>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</si>
  <si>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</si>
  <si>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</si>
  <si>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</si>
  <si>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</si>
  <si>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</si>
  <si>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</si>
  <si>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</si>
  <si>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</si>
  <si>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</si>
  <si>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</si>
  <si>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</si>
  <si>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</si>
  <si>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</si>
  <si>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</si>
  <si>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</si>
  <si>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</si>
  <si>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</si>
  <si>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</si>
  <si>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</si>
  <si>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</si>
  <si>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</si>
  <si>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</si>
  <si>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</si>
  <si>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</si>
  <si>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</si>
  <si>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</si>
  <si>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</si>
  <si>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</si>
  <si>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</si>
  <si>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</si>
  <si>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</si>
  <si>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</si>
  <si>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</si>
  <si>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</si>
  <si>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</si>
  <si>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</si>
  <si>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</si>
  <si>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</si>
  <si>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</si>
  <si>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</si>
  <si>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</si>
  <si>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</si>
  <si>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</si>
  <si>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</si>
  <si>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</si>
  <si>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</si>
  <si>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</si>
  <si>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</si>
  <si>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</si>
  <si>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</si>
  <si>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</si>
  <si>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</si>
  <si>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</si>
  <si>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</si>
  <si>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</si>
  <si>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</si>
  <si>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</si>
  <si>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</si>
  <si>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</si>
  <si>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</si>
  <si>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</si>
  <si>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</si>
  <si>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</si>
  <si>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</si>
  <si>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</si>
  <si>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</si>
  <si>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</si>
  <si>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</si>
  <si>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</si>
  <si>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</si>
  <si>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</si>
  <si>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</si>
  <si>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</si>
  <si>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</si>
  <si>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</si>
  <si>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</si>
  <si>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</si>
  <si>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</si>
  <si>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</si>
  <si>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</si>
  <si>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</si>
  <si>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</si>
  <si>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</si>
  <si>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</si>
  <si>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</si>
  <si>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</si>
  <si>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</si>
  <si>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</si>
  <si>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</si>
  <si>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</si>
  <si>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</si>
  <si>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</si>
  <si>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</si>
  <si>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</si>
  <si>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</si>
  <si>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</si>
  <si>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</si>
  <si>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</si>
  <si>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</si>
  <si>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</si>
  <si>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</si>
  <si>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</si>
  <si>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</si>
  <si>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</si>
  <si>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</si>
  <si>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</si>
  <si>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</si>
  <si>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</si>
  <si>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</si>
  <si>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</si>
  <si>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</si>
  <si>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</si>
  <si>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</si>
  <si>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</si>
  <si>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</si>
  <si>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</si>
  <si>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</si>
  <si>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</si>
  <si>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</si>
  <si>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</si>
  <si>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</si>
  <si>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</si>
  <si>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</si>
  <si>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</si>
  <si>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</si>
  <si>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</si>
  <si>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</si>
  <si>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</si>
  <si>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</si>
  <si>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</si>
  <si>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</si>
  <si>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</si>
  <si>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</si>
  <si>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</si>
  <si>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</si>
  <si>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</si>
  <si>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</si>
  <si>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</si>
  <si>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</si>
  <si>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</si>
  <si>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</si>
  <si>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</si>
  <si>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</si>
  <si>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</si>
  <si>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</si>
  <si>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</si>
  <si>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</si>
  <si>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</si>
  <si>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</si>
  <si>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</si>
  <si>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</si>
  <si>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</si>
  <si>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</si>
  <si>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</si>
  <si>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</si>
  <si>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</si>
  <si>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</si>
  <si>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</si>
  <si>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</si>
  <si>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</si>
  <si>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</si>
  <si>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</si>
  <si>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</si>
  <si>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</si>
  <si>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</si>
  <si>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</si>
  <si>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</si>
  <si>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</si>
  <si>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</si>
  <si>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</si>
  <si>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</si>
  <si>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</si>
  <si>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</si>
  <si>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</si>
  <si>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</si>
  <si>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</si>
  <si>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</si>
  <si>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</si>
  <si>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</si>
  <si>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</si>
  <si>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</si>
  <si>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</si>
  <si>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</si>
  <si>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</si>
  <si>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</si>
  <si>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</si>
  <si>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</si>
  <si>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</si>
  <si>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</si>
  <si>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</si>
  <si>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</si>
  <si>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</si>
  <si>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</si>
  <si>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</si>
  <si>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</si>
  <si>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</si>
  <si>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</si>
  <si>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</si>
  <si>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</si>
  <si>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</si>
  <si>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</si>
  <si>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</si>
  <si>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</si>
  <si>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</si>
  <si>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</si>
  <si>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</si>
  <si>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</si>
  <si>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</si>
  <si>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</si>
  <si>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</si>
  <si>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</si>
  <si>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</si>
  <si>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</si>
  <si>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</si>
  <si>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</si>
  <si>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</si>
  <si>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</si>
  <si>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</si>
  <si>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</si>
  <si>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</si>
  <si>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</si>
  <si>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</si>
  <si>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</si>
  <si>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</si>
  <si>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</si>
  <si>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</si>
  <si>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</si>
  <si>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</si>
  <si>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</si>
  <si>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</si>
  <si>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</si>
  <si>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</si>
  <si>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</si>
  <si>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</si>
  <si>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</si>
  <si>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</si>
  <si>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</si>
  <si>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</si>
  <si>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</si>
  <si>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</si>
  <si>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</si>
  <si>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</si>
  <si>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</si>
  <si>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</si>
  <si>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</si>
  <si>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</si>
  <si>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</si>
  <si>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</si>
  <si>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</si>
  <si>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</si>
  <si>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</si>
  <si>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</si>
  <si>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</si>
  <si>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</si>
  <si>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</si>
  <si>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</si>
  <si>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</si>
  <si>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</si>
  <si>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</si>
  <si>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</si>
  <si>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</si>
  <si>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</si>
  <si>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</si>
  <si>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</si>
  <si>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</si>
  <si>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</si>
  <si>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</si>
  <si>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</si>
  <si>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</si>
  <si>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</si>
  <si>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</si>
  <si>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</si>
  <si>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</si>
  <si>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</si>
  <si>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</si>
  <si>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</si>
  <si>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</si>
  <si>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</si>
  <si>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</si>
  <si>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</si>
  <si>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</si>
  <si>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</si>
  <si>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</si>
  <si>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</si>
  <si>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</si>
  <si>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</si>
  <si>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</si>
  <si>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</si>
  <si>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</si>
  <si>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</si>
  <si>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</si>
  <si>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</si>
  <si>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</si>
  <si>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</si>
  <si>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</si>
  <si>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</si>
  <si>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</si>
  <si>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</si>
  <si>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</si>
  <si>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</si>
  <si>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</si>
  <si>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</si>
  <si>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</si>
  <si>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</si>
  <si>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</si>
  <si>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</si>
  <si>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</si>
  <si>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</si>
  <si>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</si>
  <si>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</si>
  <si>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</si>
  <si>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</si>
  <si>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</si>
  <si>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</si>
  <si>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</si>
  <si>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</si>
  <si>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</si>
  <si>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</si>
  <si>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</si>
  <si>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</si>
  <si>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</si>
  <si>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</si>
  <si>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</si>
  <si>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</si>
  <si>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</si>
  <si>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</si>
  <si>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</si>
  <si>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</si>
  <si>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</si>
  <si>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</si>
  <si>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</si>
  <si>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</si>
  <si>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</si>
  <si>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</si>
  <si>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</si>
  <si>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</si>
  <si>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</si>
  <si>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</si>
  <si>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</si>
  <si>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</si>
  <si>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</si>
  <si>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</si>
  <si>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</si>
  <si>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</si>
  <si>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</si>
  <si>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</si>
  <si>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</si>
  <si>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</si>
  <si>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</si>
  <si>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</si>
  <si>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</si>
  <si>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</si>
  <si>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</si>
  <si>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</si>
  <si>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</si>
  <si>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</si>
  <si>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</si>
  <si>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</si>
  <si>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</si>
  <si>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</si>
  <si>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</si>
  <si>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</si>
  <si>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</si>
  <si>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</si>
  <si>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</si>
  <si>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</si>
  <si>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</si>
  <si>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</si>
  <si>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</si>
  <si>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</si>
  <si>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</si>
  <si>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</si>
  <si>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</si>
  <si>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</si>
  <si>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</si>
  <si>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</si>
  <si>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</si>
  <si>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</si>
  <si>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</si>
  <si>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</si>
  <si>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</si>
  <si>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</si>
  <si>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</si>
  <si>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</si>
  <si>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</si>
  <si>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</si>
  <si>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</si>
  <si>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</si>
  <si>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</si>
  <si>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</si>
  <si>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</si>
  <si>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</si>
  <si>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</si>
  <si>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</si>
  <si>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</si>
  <si>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</si>
  <si>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</si>
  <si>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</si>
  <si>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</si>
  <si>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</si>
  <si>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</si>
  <si>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</si>
  <si>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</si>
  <si>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</si>
  <si>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</si>
  <si>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</si>
  <si>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</si>
  <si>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</si>
  <si>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</si>
  <si>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</si>
  <si>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</si>
  <si>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</si>
  <si>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</si>
  <si>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</si>
  <si>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</si>
  <si>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</si>
  <si>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</si>
  <si>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</si>
  <si>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</si>
  <si>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</si>
  <si>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</si>
  <si>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</si>
  <si>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</si>
  <si>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</si>
  <si>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</si>
  <si>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</si>
  <si>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</si>
  <si>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</si>
  <si>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</si>
  <si>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</si>
  <si>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</si>
  <si>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</si>
  <si>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</si>
  <si>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</si>
  <si>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</si>
  <si>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</si>
  <si>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</si>
  <si>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</si>
  <si>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</si>
  <si>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</si>
  <si>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</si>
  <si>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</si>
  <si>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</si>
  <si>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</si>
  <si>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</si>
  <si>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</si>
  <si>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</si>
  <si>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</si>
  <si>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</si>
  <si>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</si>
  <si>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</si>
  <si>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</si>
  <si>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</si>
  <si>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</si>
  <si>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</si>
  <si>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</si>
  <si>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</si>
  <si>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</si>
  <si>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</si>
  <si>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</si>
  <si>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</si>
  <si>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</si>
  <si>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</si>
  <si>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</si>
  <si>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</si>
  <si>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</si>
  <si>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</si>
  <si>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</si>
  <si>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</si>
  <si>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</si>
  <si>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</si>
  <si>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</si>
  <si>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</si>
  <si>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</si>
  <si>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</si>
  <si>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</si>
  <si>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</si>
  <si>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</si>
  <si>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</si>
  <si>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</si>
  <si>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</si>
  <si>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</si>
  <si>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</si>
  <si>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</si>
  <si>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</si>
  <si>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</si>
  <si>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</si>
  <si>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</si>
  <si>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</si>
  <si>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</si>
  <si>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</si>
  <si>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</si>
  <si>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</si>
  <si>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</si>
  <si>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</si>
  <si>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</si>
  <si>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</si>
  <si>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</si>
  <si>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</si>
  <si>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</si>
  <si>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</si>
  <si>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</si>
  <si>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</si>
  <si>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</si>
  <si>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</si>
  <si>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</si>
  <si>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</si>
  <si>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</si>
  <si>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</si>
  <si>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</si>
  <si>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</si>
  <si>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</si>
  <si>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</si>
  <si>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</si>
  <si>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</si>
  <si>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</si>
  <si>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</si>
  <si>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</si>
  <si>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</si>
  <si>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</si>
  <si>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</si>
  <si>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</si>
  <si>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</si>
  <si>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</si>
  <si>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</si>
  <si>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</si>
  <si>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</si>
  <si>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</si>
  <si>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</si>
  <si>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</si>
  <si>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</si>
  <si>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</si>
  <si>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</si>
  <si>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</si>
  <si>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</si>
  <si>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</si>
  <si>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</si>
  <si>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</si>
  <si>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</si>
  <si>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</si>
  <si>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</si>
  <si>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</si>
  <si>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</si>
  <si>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</si>
  <si>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</si>
  <si>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</si>
  <si>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</si>
  <si>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</si>
  <si>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</si>
  <si>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</si>
  <si>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</si>
  <si>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</si>
  <si>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</si>
  <si>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</si>
  <si>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</si>
  <si>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</si>
  <si>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</si>
  <si>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</si>
  <si>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</si>
  <si>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</si>
  <si>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</si>
  <si>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</si>
  <si>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</si>
  <si>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</si>
  <si>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</si>
  <si>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</si>
  <si>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</si>
  <si>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</si>
  <si>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</si>
  <si>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</si>
  <si>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</si>
  <si>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</si>
  <si>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</si>
  <si>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</si>
  <si>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</si>
  <si>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</si>
  <si>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</si>
  <si>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</si>
  <si>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</si>
  <si>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</si>
  <si>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</si>
  <si>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</si>
  <si>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</si>
  <si>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</si>
  <si>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</si>
  <si>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</si>
  <si>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</si>
  <si>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</si>
  <si>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</si>
  <si>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</si>
  <si>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</si>
  <si>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</si>
  <si>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</si>
  <si>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</si>
  <si>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</si>
  <si>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</si>
  <si>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</si>
  <si>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</si>
  <si>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</si>
  <si>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</si>
  <si>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</si>
  <si>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</si>
  <si>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</si>
  <si>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</si>
  <si>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</si>
  <si>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</si>
  <si>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</si>
  <si>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</si>
  <si>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</si>
  <si>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</si>
  <si>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</si>
  <si>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</si>
  <si>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</si>
  <si>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</si>
  <si>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</si>
  <si>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</si>
  <si>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</si>
  <si>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</si>
  <si>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</si>
  <si>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</si>
  <si>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</si>
  <si>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</si>
  <si>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</si>
  <si>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</si>
  <si>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</si>
  <si>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</si>
  <si>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</si>
  <si>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</si>
  <si>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</si>
  <si>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</si>
  <si>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</si>
  <si>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</si>
  <si>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</si>
  <si>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</si>
  <si>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</si>
  <si>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</si>
  <si>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</si>
  <si>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</si>
  <si>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</si>
  <si>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</si>
  <si>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</si>
  <si>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</si>
  <si>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</si>
  <si>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</si>
  <si>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</si>
  <si>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</si>
  <si>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</si>
  <si>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</si>
  <si>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</si>
  <si>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</si>
  <si>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</si>
  <si>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</si>
  <si>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</si>
  <si>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</si>
  <si>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</si>
  <si>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</si>
  <si>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</si>
  <si>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</si>
  <si>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</si>
  <si>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</si>
  <si>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</si>
  <si>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</si>
  <si>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</si>
  <si>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</si>
  <si>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</si>
  <si>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</si>
  <si>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</si>
  <si>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</si>
  <si>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</si>
  <si>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</si>
  <si>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</si>
  <si>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</si>
  <si>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</si>
  <si>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</si>
  <si>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</si>
  <si>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</si>
  <si>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</si>
  <si>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</si>
  <si>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</si>
  <si>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</si>
  <si>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</si>
  <si>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</si>
  <si>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</si>
  <si>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</si>
  <si>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</si>
  <si>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</si>
  <si>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</si>
  <si>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</si>
  <si>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</si>
  <si>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</si>
  <si>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</si>
  <si>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</si>
  <si>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</si>
  <si>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</si>
  <si>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</si>
  <si>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</si>
  <si>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</si>
  <si>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</si>
  <si>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</si>
  <si>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</si>
  <si>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</si>
  <si>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</si>
  <si>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</si>
  <si>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</si>
  <si>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</si>
  <si>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</si>
  <si>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</si>
  <si>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</si>
  <si>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</si>
  <si>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</si>
  <si>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</si>
  <si>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</si>
  <si>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</si>
  <si>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</si>
  <si>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</si>
  <si>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</si>
  <si>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</si>
  <si>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</si>
  <si>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</si>
  <si>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</si>
  <si>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</si>
  <si>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</si>
  <si>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</si>
  <si>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</si>
  <si>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</si>
  <si>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</si>
  <si>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</si>
  <si>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</si>
  <si>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</si>
  <si>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</si>
  <si>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</si>
  <si>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</si>
  <si>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</si>
  <si>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</si>
  <si>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</si>
  <si>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</si>
  <si>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</si>
  <si>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</si>
  <si>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</si>
  <si>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</si>
  <si>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</si>
  <si>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</si>
  <si>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</si>
  <si>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</si>
  <si>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</si>
  <si>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</si>
  <si>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</si>
  <si>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</si>
  <si>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</si>
  <si>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</si>
  <si>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</si>
  <si>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</si>
  <si>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</si>
  <si>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</si>
  <si>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</si>
  <si>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</si>
  <si>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</si>
  <si>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</si>
  <si>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</si>
  <si>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</si>
  <si>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</si>
  <si>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</si>
  <si>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</si>
  <si>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</si>
  <si>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</si>
  <si>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</si>
  <si>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</si>
  <si>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</si>
  <si>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</si>
  <si>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</si>
  <si>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</si>
  <si>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</si>
  <si>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</si>
  <si>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</si>
  <si>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</si>
  <si>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</si>
  <si>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</si>
  <si>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</si>
  <si>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</si>
  <si>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</si>
  <si>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</si>
  <si>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</si>
  <si>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</si>
  <si>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</si>
  <si>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</si>
  <si>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</si>
  <si>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</si>
  <si>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</si>
  <si>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</si>
  <si>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</si>
  <si>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</si>
  <si>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</si>
  <si>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</si>
  <si>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</si>
  <si>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</si>
  <si>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</si>
  <si>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</si>
  <si>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</si>
  <si>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</si>
  <si>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</si>
  <si>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</si>
  <si>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</si>
  <si>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</si>
  <si>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</si>
  <si>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</si>
  <si>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</si>
  <si>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</si>
  <si>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</si>
  <si>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</si>
  <si>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</si>
  <si>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</si>
  <si>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</si>
  <si>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</si>
  <si>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</si>
  <si>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</si>
  <si>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</si>
  <si>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</si>
  <si>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</si>
  <si>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</si>
  <si>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</si>
  <si>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</si>
  <si>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</si>
  <si>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</si>
  <si>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</si>
  <si>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</si>
  <si>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</si>
  <si>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</si>
  <si>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</si>
  <si>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</si>
  <si>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</si>
  <si>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</si>
  <si>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</si>
  <si>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</si>
  <si>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</si>
  <si>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</si>
  <si>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</si>
  <si>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</si>
  <si>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</si>
  <si>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</si>
  <si>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</si>
  <si>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</si>
  <si>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</si>
  <si>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</si>
  <si>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</si>
  <si>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</si>
  <si>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</si>
  <si>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</si>
  <si>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</si>
  <si>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</si>
  <si>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</si>
  <si>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</si>
  <si>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</si>
  <si>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</si>
  <si>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</si>
  <si>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</si>
  <si>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</si>
  <si>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</si>
  <si>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</si>
  <si>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</si>
  <si>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</si>
  <si>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</si>
  <si>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</si>
  <si>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</si>
  <si>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</si>
  <si>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</si>
  <si>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</si>
  <si>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</si>
  <si>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</si>
  <si>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</si>
  <si>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</si>
  <si>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</si>
  <si>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</si>
  <si>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</si>
  <si>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</si>
  <si>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</si>
  <si>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</si>
  <si>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</si>
  <si>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</si>
  <si>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</si>
  <si>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</si>
  <si>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</si>
  <si>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</si>
  <si>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</si>
  <si>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</si>
  <si>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</si>
  <si>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</si>
  <si>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</si>
  <si>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</si>
  <si>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</si>
  <si>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</si>
  <si>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</si>
  <si>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</si>
  <si>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</si>
  <si>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</si>
  <si>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</si>
  <si>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</si>
  <si>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</si>
  <si>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</si>
  <si>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</si>
  <si>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</si>
  <si>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</si>
  <si>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</si>
  <si>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</si>
  <si>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</si>
  <si>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</si>
  <si>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</si>
  <si>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</si>
  <si>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</si>
  <si>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</si>
  <si>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</si>
  <si>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</si>
  <si>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</si>
  <si>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</si>
  <si>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</si>
  <si>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</si>
  <si>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</si>
  <si>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</si>
  <si>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</si>
  <si>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</si>
  <si>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</si>
  <si>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</si>
  <si>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</si>
  <si>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</si>
  <si>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</si>
  <si>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</si>
  <si>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</si>
  <si>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</si>
  <si>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</si>
  <si>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</si>
  <si>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</si>
  <si>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</si>
  <si>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</si>
  <si>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</si>
  <si>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</si>
  <si>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</si>
  <si>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</si>
  <si>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</si>
  <si>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</si>
  <si>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</si>
  <si>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</si>
  <si>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</si>
  <si>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</si>
  <si>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</si>
  <si>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</si>
  <si>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</si>
  <si>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</si>
  <si>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</si>
  <si>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</si>
  <si>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</si>
  <si>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</si>
  <si>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</si>
  <si>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</si>
  <si>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</si>
  <si>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</si>
  <si>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</si>
  <si>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</si>
  <si>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</si>
  <si>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</si>
  <si>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</si>
  <si>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</si>
  <si>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</si>
  <si>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</si>
  <si>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</si>
  <si>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</si>
  <si>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</si>
  <si>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</si>
  <si>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</si>
  <si>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</si>
  <si>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</si>
  <si>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</si>
  <si>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</si>
  <si>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</si>
  <si>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</si>
  <si>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</si>
  <si>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</si>
  <si>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</si>
  <si>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</si>
  <si>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</si>
  <si>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</si>
  <si>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</si>
  <si>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</si>
  <si>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</si>
  <si>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</si>
  <si>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</si>
  <si>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</si>
  <si>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</si>
  <si>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</si>
  <si>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</si>
  <si>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</si>
  <si>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</si>
  <si>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</si>
  <si>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</si>
  <si>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</si>
  <si>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</si>
  <si>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</si>
  <si>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</si>
  <si>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</si>
  <si>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</si>
  <si>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</si>
  <si>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</si>
  <si>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</si>
  <si>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</si>
  <si>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</si>
  <si>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</si>
  <si>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</si>
  <si>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</si>
  <si>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</si>
  <si>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</si>
  <si>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</si>
  <si>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</si>
  <si>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</si>
  <si>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</si>
  <si>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</si>
  <si>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</si>
  <si>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</si>
  <si>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</si>
  <si>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</si>
  <si>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</si>
  <si>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</si>
  <si>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</si>
  <si>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</si>
  <si>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</si>
  <si>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</si>
  <si>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</si>
  <si>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</si>
  <si>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</si>
  <si>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</si>
  <si>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</si>
  <si>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</si>
  <si>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</si>
  <si>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</si>
  <si>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</si>
  <si>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</si>
  <si>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</si>
  <si>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</si>
  <si>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</si>
  <si>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</si>
  <si>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</si>
  <si>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</si>
  <si>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</si>
  <si>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</si>
  <si>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</si>
  <si>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</si>
  <si>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</si>
  <si>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</si>
  <si>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</si>
  <si>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</si>
  <si>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</si>
  <si>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</si>
  <si>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</si>
  <si>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</si>
  <si>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</si>
  <si>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</si>
  <si>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</si>
  <si>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</si>
  <si>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</si>
  <si>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</si>
  <si>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</si>
  <si>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</si>
  <si>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</si>
  <si>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</si>
  <si>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</si>
  <si>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</si>
  <si>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</si>
  <si>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</si>
  <si>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</si>
  <si>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</si>
  <si>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</si>
  <si>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</si>
  <si>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</si>
  <si>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</si>
  <si>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</si>
  <si>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</si>
  <si>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</si>
  <si>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</si>
  <si>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</si>
  <si>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</si>
  <si>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</si>
  <si>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</si>
  <si>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</si>
  <si>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</si>
  <si>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</si>
  <si>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</si>
  <si>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</si>
  <si>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</si>
  <si>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</si>
  <si>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</si>
  <si>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</si>
  <si>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</si>
  <si>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</si>
  <si>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</si>
  <si>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</si>
  <si>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</si>
  <si>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</si>
  <si>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</si>
  <si>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</si>
  <si>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</si>
  <si>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</si>
  <si>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</si>
  <si>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</si>
  <si>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</si>
  <si>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</si>
  <si>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</si>
  <si>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</si>
  <si>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</si>
  <si>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</si>
  <si>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</si>
  <si>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</si>
  <si>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</si>
  <si>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</si>
  <si>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</si>
  <si>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</si>
  <si>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</si>
  <si>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</si>
  <si>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</si>
  <si>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</si>
  <si>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</si>
  <si>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</si>
  <si>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</si>
  <si>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</si>
  <si>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</si>
  <si>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</si>
  <si>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</si>
  <si>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</si>
  <si>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</si>
  <si>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</si>
  <si>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</si>
  <si>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</si>
  <si>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</si>
  <si>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</si>
  <si>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</si>
  <si>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</si>
  <si>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</si>
  <si>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</si>
  <si>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</si>
  <si>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</si>
  <si>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</si>
  <si>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</si>
  <si>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</si>
  <si>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</si>
  <si>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</si>
  <si>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</si>
  <si>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</si>
  <si>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</si>
  <si>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</si>
  <si>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</si>
  <si>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</si>
  <si>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</si>
  <si>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</si>
  <si>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</si>
  <si>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</si>
  <si>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</si>
  <si>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</si>
  <si>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</si>
  <si>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</si>
  <si>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</si>
  <si>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</si>
  <si>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</si>
  <si>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</si>
  <si>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</si>
  <si>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</si>
  <si>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</si>
  <si>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</si>
  <si>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</si>
  <si>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</si>
  <si>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</si>
  <si>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</si>
  <si>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</si>
  <si>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</si>
  <si>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</si>
  <si>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</si>
  <si>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</si>
  <si>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</si>
  <si>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</si>
  <si>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</si>
  <si>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</si>
  <si>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</si>
  <si>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</si>
  <si>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</si>
  <si>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</si>
  <si>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</si>
  <si>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</si>
  <si>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</si>
  <si>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</si>
  <si>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</si>
  <si>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</si>
  <si>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</si>
  <si>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</si>
  <si>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</si>
  <si>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</si>
  <si>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</si>
  <si>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</si>
  <si>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</si>
  <si>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</si>
  <si>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</si>
  <si>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</si>
  <si>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</si>
  <si>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</si>
  <si>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</si>
  <si>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</si>
  <si>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</si>
  <si>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</si>
  <si>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</si>
  <si>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</si>
  <si>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</si>
  <si>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</si>
  <si>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</si>
  <si>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</si>
  <si>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</si>
  <si>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</si>
  <si>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</si>
  <si>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</si>
  <si>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</si>
  <si>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</si>
  <si>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</si>
  <si>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</si>
  <si>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</si>
  <si>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</si>
  <si>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</si>
  <si>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</si>
  <si>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</si>
  <si>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</si>
  <si>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</si>
  <si>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</si>
  <si>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</si>
  <si>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</si>
  <si>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</si>
  <si>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</si>
  <si>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</si>
  <si>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</si>
  <si>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</si>
  <si>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</si>
  <si>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</si>
  <si>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</si>
  <si>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</si>
  <si>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</si>
  <si>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</si>
  <si>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</si>
  <si>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</si>
  <si>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</si>
  <si>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</si>
  <si>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</si>
  <si>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</si>
  <si>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</si>
  <si>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</si>
  <si>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</si>
  <si>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</si>
  <si>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</si>
  <si>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</si>
  <si>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</si>
  <si>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</si>
  <si>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</si>
  <si>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</si>
  <si>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</si>
  <si>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</si>
  <si>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</si>
  <si>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</si>
  <si>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</si>
  <si>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</si>
  <si>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</si>
  <si>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</si>
  <si>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</si>
  <si>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</si>
  <si>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</si>
  <si>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</si>
  <si>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</si>
  <si>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</si>
  <si>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</si>
  <si>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</si>
  <si>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</si>
  <si>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</si>
  <si>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</si>
  <si>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</si>
  <si>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</si>
  <si>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</si>
  <si>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</si>
  <si>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</si>
  <si>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</si>
  <si>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</si>
  <si>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</si>
  <si>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</si>
  <si>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</si>
  <si>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</si>
  <si>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</si>
  <si>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</si>
  <si>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</si>
  <si>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</si>
  <si>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</si>
  <si>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</si>
  <si>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</si>
  <si>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</si>
  <si>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</si>
  <si>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</si>
  <si>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</si>
  <si>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</si>
  <si>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</si>
  <si>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</si>
  <si>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</si>
  <si>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</si>
  <si>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</si>
  <si>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</si>
  <si>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</si>
  <si>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</si>
  <si>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</si>
  <si>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</si>
  <si>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</si>
  <si>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</si>
  <si>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</si>
  <si>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</si>
  <si>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</si>
  <si>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</si>
  <si>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</si>
  <si>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</si>
  <si>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</si>
  <si>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</si>
  <si>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</si>
  <si>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</si>
  <si>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</si>
  <si>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</si>
  <si>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</si>
  <si>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</si>
  <si>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</si>
  <si>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</si>
  <si>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</si>
  <si>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</si>
  <si>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</si>
  <si>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</si>
  <si>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</si>
  <si>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</si>
  <si>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</si>
  <si>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</si>
  <si>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</si>
  <si>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</si>
  <si>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</si>
  <si>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</si>
  <si>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</si>
  <si>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</si>
  <si>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</si>
  <si>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</si>
  <si>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</si>
  <si>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</si>
  <si>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</si>
  <si>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</si>
  <si>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</si>
  <si>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</si>
  <si>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</si>
  <si>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</si>
  <si>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</si>
  <si>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</si>
  <si>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</si>
  <si>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</si>
  <si>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</si>
  <si>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</si>
  <si>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</si>
  <si>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</si>
  <si>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</si>
  <si>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</si>
  <si>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</si>
  <si>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</si>
  <si>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</si>
  <si>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</si>
  <si>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</si>
  <si>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</si>
  <si>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</si>
  <si>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</si>
  <si>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</si>
  <si>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</si>
  <si>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</si>
  <si>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</si>
  <si>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</si>
  <si>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</si>
  <si>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</si>
  <si>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</si>
  <si>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</si>
  <si>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</si>
  <si>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</si>
  <si>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</si>
  <si>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</si>
  <si>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</si>
  <si>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</si>
  <si>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</si>
  <si>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</si>
  <si>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</si>
  <si>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</si>
  <si>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</si>
  <si>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</si>
  <si>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</si>
  <si>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</si>
  <si>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</si>
  <si>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</si>
  <si>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</si>
  <si>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</si>
  <si>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</si>
  <si>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</si>
  <si>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</si>
  <si>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</si>
  <si>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</si>
  <si>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</si>
  <si>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</si>
  <si>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</si>
  <si>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</si>
  <si>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</si>
  <si>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</si>
  <si>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</si>
  <si>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</si>
  <si>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</si>
  <si>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</si>
  <si>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</si>
  <si>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</si>
  <si>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</si>
  <si>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</si>
  <si>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</si>
  <si>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</si>
  <si>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</si>
  <si>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</si>
  <si>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</si>
  <si>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</si>
  <si>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</si>
  <si>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</si>
  <si>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</si>
  <si>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</si>
  <si>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</si>
  <si>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</si>
  <si>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</si>
  <si>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</si>
  <si>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</si>
  <si>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</si>
  <si>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</si>
  <si>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</si>
  <si>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</si>
  <si>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</si>
  <si>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</si>
  <si>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</si>
  <si>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</si>
  <si>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</si>
  <si>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</si>
  <si>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</si>
  <si>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</si>
  <si>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</si>
  <si>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</si>
  <si>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</si>
  <si>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</si>
  <si>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</si>
  <si>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</si>
  <si>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</si>
  <si>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</si>
  <si>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</si>
  <si>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</si>
  <si>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</si>
  <si>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</si>
  <si>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</si>
  <si>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</si>
  <si>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</si>
  <si>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</si>
  <si>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</si>
  <si>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</si>
  <si>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</si>
  <si>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</si>
  <si>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</si>
  <si>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</si>
  <si>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</si>
  <si>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</si>
  <si>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</si>
  <si>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</si>
  <si>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</si>
  <si>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</si>
  <si>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</si>
  <si>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</si>
  <si>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</si>
  <si>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</si>
  <si>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</si>
  <si>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</si>
  <si>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</si>
  <si>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</si>
  <si>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</si>
  <si>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</si>
  <si>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</si>
  <si>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</si>
  <si>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</si>
  <si>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</si>
  <si>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</si>
  <si>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</si>
  <si>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</si>
  <si>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</si>
  <si>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</si>
  <si>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</si>
  <si>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</si>
  <si>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</si>
  <si>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</si>
  <si>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</si>
  <si>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</si>
  <si>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</si>
  <si>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</si>
  <si>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</si>
  <si>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</si>
  <si>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</si>
  <si>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</si>
  <si>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</si>
  <si>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</si>
  <si>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</si>
  <si>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</si>
  <si>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</si>
  <si>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</si>
  <si>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</si>
  <si>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</si>
  <si>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</si>
  <si>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</si>
  <si>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</si>
  <si>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</si>
  <si>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</si>
  <si>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</si>
  <si>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</si>
  <si>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</si>
  <si>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</si>
  <si>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</si>
  <si>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</si>
  <si>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</si>
  <si>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</si>
  <si>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</si>
  <si>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</si>
  <si>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</si>
  <si>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</si>
  <si>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</si>
  <si>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</si>
  <si>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</si>
  <si>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</si>
  <si>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</si>
  <si>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</si>
  <si>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</si>
  <si>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</si>
  <si>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</si>
  <si>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</si>
  <si>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</si>
  <si>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</si>
  <si>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</si>
  <si>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</si>
  <si>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</si>
  <si>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</si>
  <si>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</si>
  <si>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</si>
  <si>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</si>
  <si>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</si>
  <si>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</si>
  <si>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</si>
  <si>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</si>
  <si>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</si>
  <si>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</si>
  <si>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</si>
  <si>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</si>
  <si>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</si>
  <si>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</si>
  <si>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</si>
  <si>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</si>
  <si>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</si>
  <si>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</si>
  <si>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</si>
  <si>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</si>
  <si>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</si>
  <si>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</si>
  <si>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</si>
  <si>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</si>
  <si>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</si>
  <si>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</si>
  <si>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</si>
  <si>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</si>
  <si>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</si>
  <si>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</si>
  <si>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</si>
  <si>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</si>
  <si>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</si>
  <si>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</si>
  <si>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</si>
  <si>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</si>
  <si>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</si>
  <si>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</si>
  <si>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</si>
  <si>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</si>
  <si>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</si>
  <si>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</si>
  <si>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</si>
  <si>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</si>
  <si>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</si>
  <si>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</si>
  <si>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</si>
  <si>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</si>
  <si>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</si>
  <si>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</si>
  <si>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</si>
  <si>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</si>
  <si>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</si>
  <si>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</si>
  <si>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</si>
  <si>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</si>
  <si>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</si>
  <si>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</si>
  <si>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</si>
  <si>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</si>
  <si>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</si>
  <si>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</si>
  <si>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</si>
  <si>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</si>
  <si>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</si>
  <si>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</si>
  <si>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</si>
  <si>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</si>
  <si>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</si>
  <si>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</si>
  <si>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</si>
  <si>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</si>
  <si>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</si>
  <si>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</si>
  <si>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</si>
  <si>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</si>
  <si>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</si>
  <si>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</si>
  <si>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</si>
  <si>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</si>
  <si>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</si>
  <si>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</si>
  <si>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</si>
  <si>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</si>
  <si>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</si>
  <si>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</si>
  <si>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</si>
  <si>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</si>
  <si>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</si>
  <si>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</si>
  <si>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</si>
  <si>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</si>
  <si>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</si>
  <si>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</si>
  <si>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</si>
  <si>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</si>
  <si>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</si>
  <si>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</si>
  <si>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</si>
  <si>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</si>
  <si>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</si>
  <si>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</si>
  <si>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</si>
  <si>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</si>
  <si>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</si>
  <si>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</si>
  <si>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</si>
  <si>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</si>
  <si>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</si>
  <si>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</si>
  <si>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</si>
  <si>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</si>
  <si>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</si>
  <si>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</si>
  <si>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</si>
  <si>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</si>
  <si>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</si>
  <si>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</si>
  <si>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</si>
  <si>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</si>
  <si>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</si>
  <si>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</si>
  <si>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</si>
  <si>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</si>
  <si>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</si>
  <si>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</si>
  <si>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</si>
  <si>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</si>
  <si>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</si>
  <si>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</si>
  <si>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</si>
  <si>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</si>
  <si>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</si>
  <si>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</si>
  <si>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</si>
  <si>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</si>
  <si>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</si>
  <si>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</si>
  <si>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</si>
  <si>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</si>
  <si>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</si>
  <si>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</si>
  <si>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</si>
  <si>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</si>
  <si>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</si>
  <si>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</si>
  <si>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</si>
  <si>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</si>
  <si>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</si>
  <si>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</si>
  <si>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</si>
  <si>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</si>
  <si>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</si>
  <si>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</si>
  <si>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</si>
  <si>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</si>
  <si>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</si>
  <si>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</si>
  <si>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</si>
  <si>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</si>
  <si>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</si>
  <si>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</si>
  <si>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</si>
  <si>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</si>
  <si>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</si>
  <si>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</si>
  <si>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</si>
  <si>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</si>
  <si>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</si>
  <si>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</si>
  <si>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</si>
  <si>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</si>
  <si>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</si>
  <si>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</si>
  <si>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</si>
  <si>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</si>
  <si>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</si>
  <si>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</si>
  <si>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</si>
  <si>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</si>
  <si>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</si>
  <si>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</si>
  <si>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</si>
  <si>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</si>
  <si>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</si>
  <si>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</si>
  <si>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</si>
  <si>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</si>
  <si>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</si>
  <si>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</si>
  <si>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</si>
  <si>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</si>
  <si>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</si>
  <si>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</si>
  <si>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</si>
  <si>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</si>
  <si>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</si>
  <si>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</si>
  <si>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</si>
  <si>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</si>
  <si>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</si>
  <si>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</si>
  <si>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</si>
  <si>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</si>
  <si>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</si>
  <si>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</si>
  <si>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</si>
  <si>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</si>
  <si>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</si>
  <si>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</si>
  <si>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</si>
  <si>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</si>
  <si>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</si>
  <si>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</si>
  <si>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</si>
  <si>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</si>
  <si>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</si>
  <si>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</si>
  <si>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</si>
  <si>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</si>
  <si>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</si>
  <si>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</si>
  <si>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</si>
  <si>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</si>
  <si>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</si>
  <si>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</si>
  <si>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</si>
  <si>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</si>
  <si>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</si>
  <si>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</si>
  <si>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</si>
  <si>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</si>
  <si>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</si>
  <si>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</si>
  <si>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</si>
  <si>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</si>
  <si>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</si>
  <si>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</si>
  <si>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</si>
  <si>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</si>
  <si>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</si>
  <si>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</si>
  <si>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</si>
  <si>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</si>
  <si>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</si>
  <si>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</si>
  <si>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</si>
  <si>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</si>
  <si>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</si>
  <si>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</si>
  <si>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</si>
  <si>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</si>
  <si>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</si>
  <si>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</si>
  <si>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</si>
  <si>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</si>
  <si>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</si>
  <si>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</si>
  <si>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</si>
  <si>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</si>
  <si>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</si>
  <si>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</si>
  <si>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</si>
  <si>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</si>
  <si>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</si>
  <si>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</si>
  <si>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</si>
  <si>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</si>
  <si>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</si>
  <si>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</si>
  <si>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</si>
  <si>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</si>
  <si>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</si>
  <si>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</si>
  <si>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</si>
  <si>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</si>
  <si>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</si>
  <si>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</si>
  <si>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</si>
  <si>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</si>
  <si>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</si>
  <si>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</si>
  <si>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</si>
  <si>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</si>
  <si>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</si>
  <si>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</si>
  <si>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</si>
  <si>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</si>
  <si>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</si>
  <si>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</si>
  <si>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</si>
  <si>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</si>
  <si>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</si>
  <si>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</si>
  <si>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</si>
  <si>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</si>
  <si>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</si>
  <si>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</si>
  <si>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</si>
  <si>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</si>
  <si>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</si>
  <si>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</si>
  <si>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</si>
  <si>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</si>
  <si>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</si>
  <si>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</si>
  <si>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</si>
  <si>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</si>
  <si>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</si>
  <si>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</si>
  <si>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</si>
  <si>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</si>
  <si>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</si>
  <si>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</si>
  <si>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</si>
  <si>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</si>
  <si>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</si>
  <si>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</si>
  <si>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</si>
  <si>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</si>
  <si>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</si>
  <si>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</si>
  <si>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</si>
  <si>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</si>
  <si>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</si>
  <si>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</si>
  <si>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</si>
  <si>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</si>
  <si>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</si>
  <si>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</si>
  <si>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</si>
  <si>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</si>
  <si>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</si>
  <si>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</si>
  <si>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</si>
  <si>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</si>
  <si>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</si>
  <si>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</si>
  <si>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</si>
  <si>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</si>
  <si>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</si>
  <si>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</si>
  <si>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</si>
  <si>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</si>
  <si>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</si>
  <si>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</si>
  <si>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</si>
  <si>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</si>
  <si>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</si>
  <si>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</si>
  <si>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</si>
  <si>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</si>
  <si>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</si>
  <si>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</si>
  <si>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</si>
  <si>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</si>
  <si>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</si>
  <si>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</si>
  <si>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</si>
  <si>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</si>
  <si>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</si>
  <si>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</si>
  <si>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</si>
  <si>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</si>
  <si>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</si>
  <si>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</si>
  <si>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</si>
  <si>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</si>
  <si>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</si>
  <si>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</si>
  <si>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</si>
  <si>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</si>
  <si>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</si>
  <si>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</si>
  <si>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</si>
  <si>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</si>
  <si>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</si>
  <si>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</si>
  <si>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</si>
  <si>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</si>
  <si>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</si>
  <si>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</si>
  <si>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</si>
  <si>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</si>
  <si>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</si>
  <si>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</si>
  <si>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</si>
  <si>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</si>
  <si>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</si>
  <si>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</si>
  <si>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</si>
  <si>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</si>
  <si>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</si>
  <si>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</si>
  <si>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</si>
  <si>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</si>
  <si>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</si>
  <si>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</si>
  <si>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</si>
  <si>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</si>
  <si>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</si>
  <si>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</si>
  <si>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</si>
  <si>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</si>
  <si>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</si>
  <si>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</si>
  <si>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</si>
  <si>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</si>
  <si>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</si>
  <si>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</si>
  <si>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</si>
  <si>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</si>
  <si>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</si>
  <si>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</si>
  <si>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</si>
  <si>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</si>
  <si>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</si>
  <si>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</si>
  <si>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</si>
  <si>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</si>
  <si>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</si>
  <si>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</si>
  <si>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</si>
  <si>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</si>
  <si>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</si>
  <si>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</si>
  <si>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</si>
  <si>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</si>
  <si>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</si>
  <si>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</si>
  <si>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</si>
  <si>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</si>
  <si>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</si>
  <si>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</si>
  <si>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</si>
  <si>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</si>
  <si>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</si>
  <si>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</si>
  <si>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</si>
  <si>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</si>
  <si>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</si>
  <si>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</si>
  <si>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</si>
  <si>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</si>
  <si>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</si>
  <si>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</si>
  <si>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</si>
  <si>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</si>
  <si>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</si>
  <si>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</si>
  <si>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</si>
  <si>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</si>
  <si>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</si>
  <si>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</si>
  <si>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</si>
  <si>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</si>
  <si>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</si>
  <si>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</si>
  <si>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</si>
  <si>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</si>
  <si>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</si>
  <si>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</si>
  <si>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</si>
  <si>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</si>
  <si>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</si>
  <si>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</si>
  <si>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</si>
  <si>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</si>
  <si>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</si>
  <si>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</si>
  <si>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</si>
  <si>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</si>
  <si>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</si>
  <si>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</si>
  <si>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</si>
  <si>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</si>
  <si>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</si>
  <si>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</si>
  <si>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</si>
  <si>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</si>
  <si>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</si>
  <si>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</si>
  <si>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</si>
  <si>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</si>
  <si>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</si>
  <si>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</si>
  <si>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</si>
  <si>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</si>
  <si>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</si>
  <si>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</si>
  <si>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</si>
  <si>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</si>
  <si>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</si>
  <si>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</si>
  <si>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</si>
  <si>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</si>
  <si>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</si>
  <si>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</si>
  <si>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</si>
  <si>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</si>
  <si>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</si>
  <si>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</si>
  <si>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</si>
  <si>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</si>
  <si>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</si>
  <si>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</si>
  <si>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</si>
  <si>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</si>
  <si>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</si>
  <si>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</si>
  <si>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</si>
  <si>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</si>
  <si>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</si>
  <si>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</si>
  <si>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</si>
  <si>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</si>
  <si>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</si>
  <si>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</si>
  <si>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</si>
  <si>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</si>
  <si>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</si>
  <si>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</si>
  <si>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</si>
  <si>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</si>
  <si>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</si>
  <si>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</si>
  <si>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</si>
  <si>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</si>
  <si>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</si>
  <si>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</si>
  <si>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</si>
  <si>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</si>
  <si>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</si>
  <si>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</si>
  <si>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</si>
  <si>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</si>
  <si>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</si>
  <si>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</si>
  <si>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</si>
  <si>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</si>
  <si>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</si>
  <si>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</si>
  <si>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</si>
  <si>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</si>
  <si>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</si>
  <si>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</si>
  <si>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</si>
  <si>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</si>
  <si>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</si>
  <si>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</si>
  <si>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</si>
  <si>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</si>
  <si>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</si>
  <si>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</si>
  <si>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</si>
  <si>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</si>
  <si>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</si>
  <si>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</si>
  <si>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</si>
  <si>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</si>
  <si>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</si>
  <si>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</si>
  <si>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</si>
  <si>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</si>
  <si>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</si>
  <si>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</si>
  <si>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</si>
  <si>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</si>
  <si>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</si>
  <si>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</si>
  <si>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</si>
  <si>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</si>
  <si>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</si>
  <si>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</si>
  <si>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</si>
  <si>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</si>
  <si>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</si>
  <si>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</si>
  <si>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</si>
  <si>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</si>
  <si>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</si>
  <si>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</si>
  <si>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</si>
  <si>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</si>
  <si>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</si>
  <si>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</si>
  <si>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</si>
  <si>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</si>
  <si>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</si>
  <si>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</si>
  <si>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</si>
  <si>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</si>
  <si>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</si>
  <si>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</si>
  <si>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</si>
  <si>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</si>
  <si>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</si>
  <si>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</si>
  <si>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</si>
  <si>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</si>
  <si>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</si>
  <si>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</si>
  <si>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</si>
  <si>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</si>
  <si>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</si>
  <si>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</si>
  <si>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</si>
  <si>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</si>
  <si>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</si>
  <si>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</si>
  <si>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</si>
  <si>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</si>
  <si>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</si>
  <si>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</si>
  <si>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</si>
  <si>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</si>
  <si>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</si>
  <si>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</si>
  <si>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</si>
  <si>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</si>
  <si>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</si>
  <si>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</si>
  <si>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</si>
  <si>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</si>
  <si>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</si>
  <si>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</si>
  <si>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</si>
  <si>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</si>
  <si>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</si>
  <si>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</si>
  <si>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</si>
  <si>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</si>
  <si>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</si>
  <si>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</si>
  <si>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</si>
  <si>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</si>
  <si>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</si>
  <si>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</si>
  <si>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</si>
  <si>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</si>
  <si>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</si>
  <si>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</si>
  <si>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</si>
  <si>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</si>
  <si>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</si>
  <si>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</si>
  <si>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</si>
  <si>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</si>
  <si>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</si>
  <si>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</si>
  <si>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</si>
  <si>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</si>
  <si>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</si>
  <si>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</si>
  <si>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</si>
  <si>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</si>
  <si>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</si>
  <si>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</si>
  <si>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</si>
  <si>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</si>
  <si>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</si>
  <si>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</si>
  <si>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</si>
  <si>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</si>
  <si>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</si>
  <si>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</si>
  <si>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</si>
  <si>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</si>
  <si>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</si>
  <si>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</si>
  <si>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</si>
  <si>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</si>
  <si>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</si>
  <si>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</si>
  <si>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</si>
  <si>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</si>
  <si>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</si>
  <si>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</si>
  <si>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</si>
  <si>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</si>
  <si>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</si>
  <si>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</si>
  <si>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</si>
  <si>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</si>
  <si>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</si>
  <si>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</si>
  <si>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</si>
  <si>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</si>
  <si>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</si>
  <si>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</si>
  <si>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</si>
  <si>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</si>
  <si>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</si>
  <si>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</si>
  <si>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</si>
  <si>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</si>
  <si>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</si>
  <si>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</si>
  <si>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</si>
  <si>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</si>
  <si>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</si>
  <si>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</si>
  <si>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</si>
  <si>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</si>
  <si>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</si>
  <si>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</si>
  <si>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</si>
  <si>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</si>
  <si>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</si>
  <si>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</si>
  <si>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</si>
  <si>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</si>
  <si>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</si>
  <si>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</si>
  <si>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</si>
  <si>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</si>
  <si>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</si>
  <si>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</si>
  <si>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</si>
  <si>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</si>
  <si>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</si>
  <si>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</si>
  <si>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</si>
  <si>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</si>
  <si>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</si>
  <si>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</si>
  <si>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</si>
  <si>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</si>
  <si>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</si>
  <si>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</si>
  <si>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</si>
  <si>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</si>
  <si>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</si>
  <si>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</si>
  <si>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</si>
  <si>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</si>
  <si>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</si>
  <si>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</si>
  <si>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</si>
  <si>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</si>
  <si>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</si>
  <si>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</si>
  <si>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</si>
  <si>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</si>
  <si>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</si>
  <si>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</si>
  <si>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</si>
  <si>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</si>
  <si>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</si>
  <si>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</si>
  <si>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</si>
  <si>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</si>
  <si>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</si>
  <si>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</si>
  <si>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</si>
  <si>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</si>
  <si>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</si>
  <si>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</si>
  <si>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</si>
  <si>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</si>
  <si>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</si>
  <si>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</si>
  <si>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</si>
  <si>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</si>
  <si>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</si>
  <si>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</si>
  <si>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</si>
  <si>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</si>
  <si>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</si>
  <si>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</si>
  <si>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</si>
  <si>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</si>
  <si>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</si>
  <si>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</si>
  <si>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</si>
  <si>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</si>
  <si>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</si>
  <si>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</si>
  <si>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</si>
  <si>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</si>
  <si>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</si>
  <si>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</si>
  <si>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</si>
  <si>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</si>
  <si>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</si>
  <si>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</si>
  <si>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</si>
  <si>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</si>
  <si>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</si>
  <si>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</si>
  <si>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</si>
  <si>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</si>
  <si>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</si>
  <si>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</si>
  <si>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</si>
  <si>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</si>
  <si>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</si>
  <si>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</si>
  <si>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</si>
  <si>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</si>
  <si>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</si>
  <si>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</si>
  <si>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</si>
  <si>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</si>
  <si>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</si>
  <si>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</si>
  <si>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</si>
  <si>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</si>
  <si>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</si>
  <si>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</si>
  <si>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</si>
  <si>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</si>
  <si>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</si>
  <si>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</si>
  <si>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</si>
  <si>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</si>
  <si>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</si>
  <si>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</si>
  <si>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</si>
  <si>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</si>
  <si>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</si>
  <si>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</si>
  <si>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</si>
  <si>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</si>
  <si>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</si>
  <si>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</si>
  <si>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</si>
  <si>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</si>
  <si>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</si>
  <si>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</si>
  <si>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</si>
  <si>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</si>
  <si>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</si>
  <si>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</si>
  <si>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</si>
  <si>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</si>
  <si>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</si>
  <si>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</si>
  <si>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</si>
  <si>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</si>
  <si>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</si>
  <si>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</si>
  <si>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</si>
  <si>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</si>
  <si>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</si>
  <si>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</si>
  <si>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</si>
  <si>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</si>
  <si>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</si>
  <si>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</si>
  <si>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</si>
  <si>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</si>
  <si>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</si>
  <si>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</si>
  <si>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</si>
  <si>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</si>
  <si>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</si>
  <si>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</si>
  <si>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</si>
  <si>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</si>
  <si>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</si>
  <si>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</si>
  <si>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</si>
  <si>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</si>
  <si>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</si>
  <si>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</si>
  <si>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</si>
  <si>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</si>
  <si>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</si>
  <si>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</si>
  <si>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</si>
  <si>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</si>
  <si>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</si>
  <si>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</si>
  <si>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</si>
  <si>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</si>
  <si>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</si>
  <si>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</si>
  <si>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</si>
  <si>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</si>
  <si>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</si>
  <si>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</si>
  <si>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</si>
  <si>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</si>
  <si>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</si>
  <si>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</si>
  <si>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</si>
  <si>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</si>
  <si>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</si>
  <si>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</si>
  <si>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</si>
  <si>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</si>
  <si>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</si>
  <si>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</si>
  <si>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</si>
  <si>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</si>
  <si>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</si>
  <si>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</si>
  <si>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</si>
  <si>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</si>
  <si>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</si>
  <si>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</si>
  <si>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</si>
  <si>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</si>
  <si>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</si>
  <si>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</si>
  <si>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</si>
  <si>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</si>
  <si>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</si>
  <si>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</si>
  <si>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</si>
  <si>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</si>
  <si>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</si>
  <si>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</si>
  <si>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</si>
  <si>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</si>
  <si>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</si>
  <si>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</si>
  <si>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</si>
  <si>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</si>
  <si>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</si>
  <si>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</si>
  <si>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</si>
  <si>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</si>
  <si>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</si>
  <si>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</si>
  <si>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</si>
  <si>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</si>
  <si>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</si>
  <si>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</si>
  <si>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</si>
  <si>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</si>
  <si>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</si>
  <si>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</si>
  <si>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</si>
  <si>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</si>
  <si>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</si>
  <si>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</si>
  <si>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</si>
  <si>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</si>
  <si>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</si>
  <si>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</si>
  <si>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</si>
  <si>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</si>
  <si>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</si>
  <si>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</si>
  <si>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</si>
  <si>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</si>
  <si>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</si>
  <si>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</si>
  <si>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</si>
  <si>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</si>
  <si>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</si>
  <si>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</si>
  <si>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</si>
  <si>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</si>
  <si>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</si>
  <si>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</si>
  <si>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</si>
  <si>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</si>
  <si>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</si>
  <si>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</si>
  <si>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</si>
  <si>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</si>
  <si>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</si>
  <si>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</si>
  <si>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</si>
  <si>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</si>
  <si>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</si>
  <si>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</si>
  <si>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</si>
  <si>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</si>
  <si>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</si>
  <si>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</si>
  <si>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</si>
  <si>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</si>
  <si>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</si>
  <si>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</si>
  <si>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</si>
  <si>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</si>
  <si>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</si>
  <si>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</si>
  <si>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</si>
  <si>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</si>
  <si>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</si>
  <si>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</si>
  <si>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</si>
  <si>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</si>
  <si>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</si>
  <si>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</si>
  <si>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</si>
  <si>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</si>
  <si>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</si>
  <si>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</si>
  <si>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</si>
  <si>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</si>
  <si>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</si>
  <si>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</si>
  <si>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</si>
  <si>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</si>
  <si>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</si>
  <si>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</si>
  <si>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</si>
  <si>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</si>
  <si>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</si>
  <si>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</si>
  <si>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</si>
  <si>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</si>
  <si>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</si>
  <si>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</si>
  <si>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</si>
  <si>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</si>
  <si>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</si>
  <si>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</si>
  <si>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</si>
  <si>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</si>
  <si>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</si>
  <si>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</si>
  <si>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</si>
  <si>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</si>
  <si>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</si>
  <si>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</si>
  <si>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</si>
  <si>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</si>
  <si>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</si>
  <si>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</si>
  <si>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</si>
  <si>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</si>
  <si>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</si>
  <si>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</si>
  <si>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</si>
  <si>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</si>
  <si>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</si>
  <si>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</si>
  <si>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</si>
  <si>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</si>
  <si>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</si>
  <si>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</si>
  <si>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</si>
  <si>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</si>
  <si>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</si>
  <si>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</si>
  <si>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</si>
  <si>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</si>
  <si>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</si>
  <si>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</si>
  <si>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</si>
  <si>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</si>
  <si>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</si>
  <si>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</si>
  <si>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</si>
  <si>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</si>
  <si>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</si>
  <si>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</si>
  <si>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</si>
  <si>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</si>
  <si>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</si>
  <si>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</si>
  <si>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</si>
  <si>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</si>
  <si>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</si>
  <si>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</si>
  <si>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</si>
  <si>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</si>
  <si>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</si>
  <si>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</si>
  <si>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</si>
  <si>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</si>
  <si>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</si>
  <si>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</si>
  <si>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</si>
  <si>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</si>
  <si>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</si>
  <si>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</si>
  <si>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</si>
  <si>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</si>
  <si>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</si>
  <si>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</si>
  <si>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</si>
  <si>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</si>
  <si>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</si>
  <si>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</si>
  <si>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</si>
  <si>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</si>
  <si>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</si>
  <si>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</si>
  <si>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</si>
  <si>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</si>
  <si>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</si>
  <si>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</si>
  <si>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</si>
  <si>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</si>
  <si>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</si>
  <si>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</si>
  <si>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</si>
  <si>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</si>
  <si>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</si>
  <si>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</si>
  <si>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</si>
  <si>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</si>
  <si>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</si>
  <si>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</si>
  <si>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</si>
  <si>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</si>
  <si>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</si>
  <si>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</si>
  <si>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</si>
  <si>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</si>
  <si>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</si>
  <si>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</si>
  <si>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</si>
  <si>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</si>
  <si>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</si>
  <si>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</si>
  <si>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</si>
  <si>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</si>
  <si>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</si>
  <si>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</si>
  <si>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</si>
  <si>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</si>
  <si>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</si>
  <si>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</si>
  <si>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</si>
  <si>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</si>
  <si>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</si>
  <si>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</si>
  <si>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</si>
  <si>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</si>
  <si>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</si>
  <si>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</si>
  <si>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</si>
  <si>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</si>
  <si>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</si>
  <si>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</si>
  <si>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</si>
  <si>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</si>
  <si>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</si>
  <si>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</si>
  <si>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</si>
  <si>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</si>
  <si>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</si>
  <si>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</si>
  <si>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</si>
  <si>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</si>
  <si>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</si>
  <si>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</si>
  <si>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</si>
  <si>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</si>
  <si>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</si>
  <si>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</si>
  <si>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</si>
  <si>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</si>
  <si>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</si>
  <si>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</si>
  <si>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</si>
  <si>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</si>
  <si>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</si>
  <si>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</si>
  <si>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</si>
  <si>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</si>
  <si>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</si>
  <si>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</si>
  <si>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</si>
  <si>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</si>
  <si>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</si>
  <si>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</si>
  <si>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</si>
  <si>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</si>
  <si>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</si>
  <si>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</si>
  <si>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</si>
  <si>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</si>
  <si>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</si>
  <si>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</si>
  <si>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</si>
  <si>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</si>
  <si>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</si>
  <si>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</si>
  <si>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</si>
  <si>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</si>
  <si>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</si>
  <si>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</si>
  <si>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</si>
  <si>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</si>
  <si>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</si>
  <si>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</si>
  <si>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</si>
  <si>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</si>
  <si>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</si>
  <si>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</si>
  <si>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</si>
  <si>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</si>
  <si>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</si>
  <si>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</si>
  <si>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</si>
  <si>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</si>
  <si>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</si>
  <si>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</si>
  <si>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</si>
  <si>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</si>
  <si>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</si>
  <si>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</si>
  <si>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</si>
  <si>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</si>
  <si>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</si>
  <si>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</si>
  <si>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</si>
  <si>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</si>
  <si>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</si>
  <si>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</si>
  <si>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</si>
  <si>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</si>
  <si>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</si>
  <si>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</si>
  <si>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</si>
  <si>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</si>
  <si>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</si>
  <si>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</si>
  <si>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</si>
  <si>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</si>
  <si>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</si>
  <si>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</si>
  <si>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</si>
  <si>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</si>
  <si>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</si>
  <si>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</si>
  <si>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</si>
  <si>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</si>
  <si>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</si>
  <si>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</si>
  <si>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</si>
  <si>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</si>
  <si>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</si>
  <si>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</si>
  <si>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</si>
  <si>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</si>
  <si>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</si>
  <si>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</si>
  <si>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</si>
  <si>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</si>
  <si>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</si>
  <si>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</si>
  <si>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</si>
  <si>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</si>
  <si>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</si>
  <si>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</si>
  <si>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</si>
  <si>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</si>
  <si>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</si>
  <si>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</si>
  <si>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</si>
  <si>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</si>
  <si>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</si>
  <si>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</si>
  <si>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</si>
  <si>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</si>
  <si>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</si>
  <si>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</si>
  <si>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</si>
  <si>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</si>
  <si>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</si>
  <si>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</si>
  <si>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</si>
  <si>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</si>
  <si>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</si>
  <si>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</si>
  <si>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</si>
  <si>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</si>
  <si>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</si>
  <si>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</si>
  <si>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</si>
  <si>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</si>
  <si>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</si>
  <si>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</si>
  <si>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</si>
  <si>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</si>
  <si>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</si>
  <si>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</si>
  <si>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</si>
  <si>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</si>
  <si>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</si>
  <si>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</si>
  <si>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</si>
  <si>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</si>
  <si>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</si>
  <si>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</si>
  <si>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</si>
  <si>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</si>
  <si>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</si>
  <si>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</si>
  <si>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</si>
  <si>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</si>
  <si>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</si>
  <si>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</si>
  <si>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</si>
  <si>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</si>
  <si>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</si>
  <si>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</si>
  <si>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</si>
  <si>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</si>
  <si>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</si>
  <si>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</si>
  <si>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</si>
  <si>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</si>
  <si>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</si>
  <si>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</si>
  <si>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</si>
  <si>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</si>
  <si>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</si>
  <si>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</si>
  <si>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</si>
  <si>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</si>
  <si>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</si>
  <si>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</si>
  <si>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</si>
  <si>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</si>
  <si>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</si>
  <si>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</si>
  <si>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</si>
  <si>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</si>
  <si>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</si>
  <si>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</si>
  <si>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</si>
  <si>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</si>
  <si>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</si>
  <si>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</si>
  <si>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</si>
  <si>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</si>
  <si>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</si>
  <si>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</si>
  <si>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</si>
  <si>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</si>
  <si>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</si>
  <si>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</si>
  <si>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</si>
  <si>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</si>
  <si>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</si>
  <si>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</si>
  <si>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</si>
  <si>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</si>
  <si>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</si>
  <si>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</si>
  <si>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</si>
  <si>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</si>
  <si>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</si>
  <si>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</si>
  <si>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</si>
  <si>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</si>
  <si>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</si>
  <si>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</si>
  <si>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</si>
  <si>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</si>
  <si>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</si>
  <si>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</si>
  <si>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</si>
  <si>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</si>
  <si>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</si>
  <si>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</si>
  <si>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</si>
  <si>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</si>
  <si>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</si>
  <si>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</si>
  <si>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</si>
  <si>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</si>
  <si>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</si>
  <si>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</si>
  <si>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</si>
  <si>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</si>
  <si>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</si>
  <si>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</si>
  <si>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</si>
  <si>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</si>
  <si>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</si>
  <si>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</si>
  <si>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</si>
  <si>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</si>
  <si>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</si>
  <si>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</si>
  <si>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</si>
  <si>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</si>
  <si>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</si>
  <si>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</si>
  <si>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</si>
  <si>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</si>
  <si>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</si>
  <si>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</si>
  <si>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</si>
  <si>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</si>
  <si>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</si>
  <si>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</si>
  <si>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</si>
  <si>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</si>
  <si>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</si>
  <si>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</si>
  <si>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</si>
  <si>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</si>
  <si>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</si>
  <si>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</si>
  <si>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</si>
  <si>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</si>
  <si>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</si>
  <si>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</si>
  <si>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</si>
  <si>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</si>
  <si>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</si>
  <si>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</si>
  <si>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</si>
  <si>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</si>
  <si>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</si>
  <si>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</si>
  <si>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</si>
  <si>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</si>
  <si>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</si>
  <si>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</si>
  <si>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</si>
  <si>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</si>
  <si>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</si>
  <si>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</si>
  <si>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</si>
  <si>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</si>
  <si>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</si>
  <si>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</si>
  <si>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</si>
  <si>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</si>
  <si>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</si>
  <si>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</si>
  <si>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</si>
  <si>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</si>
  <si>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</si>
  <si>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</si>
  <si>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</si>
  <si>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</si>
  <si>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</si>
  <si>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</si>
  <si>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</si>
  <si>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</si>
  <si>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</si>
  <si>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</si>
  <si>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</si>
  <si>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</si>
  <si>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</si>
  <si>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</si>
  <si>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</si>
  <si>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</si>
  <si>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</si>
  <si>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</si>
  <si>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</si>
  <si>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</si>
  <si>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</si>
  <si>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</si>
  <si>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</si>
  <si>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</si>
  <si>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</si>
  <si>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</si>
  <si>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</si>
  <si>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</si>
  <si>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</si>
  <si>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</si>
  <si>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</si>
  <si>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</si>
  <si>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</si>
  <si>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</si>
  <si>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</si>
  <si>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</si>
  <si>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</si>
  <si>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</si>
  <si>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</si>
  <si>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</si>
  <si>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</si>
  <si>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</si>
  <si>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</si>
  <si>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</si>
  <si>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</si>
  <si>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</si>
  <si>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</si>
  <si>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</si>
  <si>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</si>
  <si>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</si>
  <si>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</si>
  <si>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</si>
  <si>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</si>
  <si>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</si>
  <si>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</si>
  <si>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</si>
  <si>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</si>
  <si>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</si>
  <si>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</si>
  <si>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</si>
  <si>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</si>
  <si>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</si>
  <si>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</si>
  <si>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</si>
  <si>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</si>
  <si>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</si>
  <si>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</si>
  <si>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</si>
  <si>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</si>
  <si>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</si>
  <si>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</si>
  <si>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</si>
  <si>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</si>
  <si>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</si>
  <si>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</si>
  <si>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</si>
  <si>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</si>
  <si>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</si>
  <si>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</si>
  <si>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</si>
  <si>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</si>
  <si>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</si>
  <si>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</si>
  <si>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</si>
  <si>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</si>
  <si>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</si>
  <si>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</si>
  <si>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</si>
  <si>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</si>
  <si>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</si>
  <si>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</si>
  <si>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</si>
  <si>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</si>
  <si>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</si>
  <si>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</si>
  <si>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</si>
  <si>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</si>
  <si>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</si>
  <si>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</si>
  <si>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</si>
  <si>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</si>
  <si>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</si>
  <si>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</si>
  <si>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</si>
  <si>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</si>
  <si>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</si>
  <si>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</si>
  <si>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</si>
  <si>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</si>
  <si>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</si>
  <si>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</si>
  <si>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</si>
  <si>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</si>
  <si>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</si>
  <si>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</si>
  <si>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</si>
  <si>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</si>
  <si>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</si>
  <si>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</si>
  <si>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</si>
  <si>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</si>
  <si>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</si>
  <si>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</si>
  <si>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</si>
  <si>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</si>
  <si>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</si>
  <si>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</si>
  <si>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</si>
  <si>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</si>
  <si>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</si>
  <si>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</si>
  <si>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</si>
  <si>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</si>
  <si>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</si>
  <si>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</si>
  <si>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</si>
  <si>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</si>
  <si>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</si>
  <si>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</si>
  <si>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</si>
  <si>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</si>
  <si>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</si>
  <si>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</si>
  <si>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</si>
  <si>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</si>
  <si>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</si>
  <si>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</si>
  <si>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</si>
  <si>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</si>
  <si>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</si>
  <si>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</si>
  <si>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</si>
  <si>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</si>
  <si>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</si>
  <si>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</si>
  <si>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</si>
  <si>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</si>
  <si>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</si>
  <si>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</si>
  <si>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</si>
  <si>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</si>
  <si>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</si>
  <si>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</si>
  <si>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</si>
  <si>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</si>
  <si>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</si>
  <si>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</si>
  <si>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</si>
  <si>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</si>
  <si>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</si>
  <si>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</si>
  <si>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</si>
  <si>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</si>
  <si>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</si>
  <si>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</si>
  <si>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</si>
  <si>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</si>
  <si>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</si>
  <si>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</si>
  <si>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</si>
  <si>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</si>
  <si>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</si>
  <si>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</si>
  <si>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</si>
  <si>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</si>
  <si>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</si>
  <si>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</si>
  <si>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</si>
  <si>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</si>
  <si>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</si>
  <si>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</si>
  <si>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</si>
  <si>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</si>
  <si>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</si>
  <si>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</si>
  <si>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</si>
  <si>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</si>
  <si>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</si>
  <si>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</si>
  <si>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</si>
  <si>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</si>
  <si>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</si>
  <si>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</si>
  <si>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</si>
  <si>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</si>
  <si>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</si>
  <si>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</si>
  <si>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</si>
  <si>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</si>
  <si>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</si>
  <si>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</si>
  <si>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</si>
  <si>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</si>
  <si>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</si>
  <si>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</si>
  <si>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</si>
  <si>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</si>
  <si>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</si>
  <si>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</si>
  <si>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</si>
  <si>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</si>
  <si>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</si>
  <si>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</si>
  <si>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</si>
  <si>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</si>
  <si>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</si>
  <si>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</si>
  <si>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</si>
  <si>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</si>
  <si>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</si>
  <si>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</si>
  <si>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</si>
  <si>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</si>
  <si>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</si>
  <si>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</si>
  <si>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</si>
  <si>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</si>
  <si>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</si>
  <si>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</si>
  <si>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</si>
  <si>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</si>
  <si>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</si>
  <si>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</si>
  <si>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</si>
  <si>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</si>
  <si>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</si>
  <si>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</si>
  <si>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</si>
  <si>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</si>
  <si>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</si>
  <si>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</si>
  <si>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</si>
  <si>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</si>
  <si>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</si>
  <si>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</si>
  <si>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</si>
  <si>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</si>
  <si>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</si>
  <si>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</si>
  <si>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</si>
  <si>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</si>
  <si>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</si>
  <si>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</si>
  <si>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</si>
  <si>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</si>
  <si>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</si>
  <si>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</si>
  <si>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</si>
  <si>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</si>
  <si>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</si>
  <si>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</si>
  <si>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</si>
  <si>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</si>
  <si>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</si>
  <si>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</si>
  <si>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</si>
  <si>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</si>
  <si>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</si>
  <si>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</si>
  <si>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</si>
  <si>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</si>
  <si>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</si>
  <si>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</si>
  <si>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</si>
  <si>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</si>
  <si>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</si>
  <si>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</si>
  <si>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</si>
  <si>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</si>
  <si>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</si>
  <si>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</si>
  <si>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</si>
  <si>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</si>
  <si>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</si>
  <si>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</si>
  <si>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</si>
  <si>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</si>
  <si>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</si>
  <si>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</si>
  <si>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</si>
  <si>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</si>
  <si>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</si>
  <si>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</si>
  <si>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</si>
  <si>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</si>
  <si>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</si>
  <si>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</si>
  <si>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</si>
  <si>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</si>
  <si>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</si>
  <si>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</si>
  <si>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</si>
  <si>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</si>
  <si>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</si>
  <si>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</si>
  <si>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</si>
  <si>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</si>
  <si>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</si>
  <si>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</si>
  <si>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</si>
  <si>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</si>
  <si>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</si>
  <si>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</si>
  <si>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</si>
  <si>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</si>
  <si>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</si>
  <si>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</si>
  <si>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</si>
  <si>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</si>
  <si>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</si>
  <si>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</si>
  <si>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</si>
  <si>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</si>
  <si>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</si>
  <si>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</si>
  <si>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</si>
  <si>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</si>
  <si>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</si>
  <si>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</si>
  <si>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</si>
  <si>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</si>
  <si>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</si>
  <si>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</si>
  <si>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</si>
  <si>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</si>
  <si>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</si>
  <si>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</si>
  <si>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</si>
  <si>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</si>
  <si>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</si>
  <si>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</si>
  <si>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</si>
  <si>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</si>
  <si>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</si>
  <si>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</si>
  <si>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</si>
  <si>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</si>
  <si>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</si>
  <si>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</si>
  <si>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</si>
  <si>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</si>
  <si>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</si>
  <si>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</si>
  <si>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</si>
  <si>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</si>
  <si>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</si>
  <si>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</si>
  <si>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</si>
  <si>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</si>
  <si>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</si>
  <si>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</si>
  <si>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</si>
  <si>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</si>
  <si>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</si>
  <si>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</si>
  <si>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</si>
  <si>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</si>
  <si>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</si>
  <si>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</si>
  <si>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</si>
  <si>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</si>
  <si>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</si>
  <si>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</si>
  <si>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</si>
  <si>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</si>
  <si>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</si>
  <si>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</si>
  <si>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</si>
  <si>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</si>
  <si>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</si>
  <si>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</si>
  <si>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</si>
  <si>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</si>
  <si>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</si>
  <si>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</si>
  <si>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</si>
  <si>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</si>
  <si>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</si>
  <si>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</si>
  <si>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</si>
  <si>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</si>
  <si>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</si>
  <si>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</si>
  <si>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</si>
  <si>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</si>
  <si>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</si>
  <si>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</si>
  <si>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</si>
  <si>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</si>
  <si>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</si>
  <si>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</si>
  <si>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</si>
  <si>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</si>
  <si>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</si>
  <si>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</si>
  <si>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</si>
  <si>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</si>
  <si>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</si>
  <si>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</si>
  <si>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</si>
  <si>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</si>
  <si>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</si>
  <si>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</si>
  <si>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</si>
  <si>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</si>
  <si>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</si>
  <si>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</si>
  <si>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</si>
  <si>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</si>
  <si>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</si>
  <si>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</si>
  <si>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</si>
  <si>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</si>
  <si>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</si>
  <si>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</si>
  <si>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</si>
  <si>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</si>
  <si>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</si>
  <si>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</si>
  <si>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</si>
  <si>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</si>
  <si>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</si>
  <si>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</si>
  <si>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</si>
  <si>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</si>
  <si>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</si>
  <si>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</si>
  <si>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</si>
  <si>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</si>
  <si>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</si>
  <si>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</si>
  <si>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</si>
  <si>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</si>
  <si>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</si>
  <si>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</si>
  <si>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</si>
  <si>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</si>
  <si>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</si>
  <si>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</si>
  <si>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</si>
  <si>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</si>
  <si>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</si>
  <si>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</si>
  <si>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</si>
  <si>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</si>
  <si>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</si>
  <si>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</si>
  <si>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</si>
  <si>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</si>
  <si>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</si>
  <si>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</si>
  <si>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</si>
  <si>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</si>
  <si>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</si>
  <si>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</si>
  <si>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</si>
  <si>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</si>
  <si>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</si>
  <si>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</si>
  <si>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</si>
  <si>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</si>
  <si>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</si>
  <si>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</si>
  <si>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</si>
  <si>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</si>
  <si>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</si>
  <si>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</si>
  <si>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</si>
  <si>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</si>
  <si>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</si>
  <si>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</si>
  <si>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</si>
  <si>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</si>
  <si>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</si>
  <si>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</si>
  <si>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</si>
  <si>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</si>
  <si>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</si>
  <si>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</si>
  <si>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</si>
  <si>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</si>
  <si>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</si>
  <si>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</si>
  <si>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</si>
  <si>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</si>
  <si>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</si>
  <si>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</si>
  <si>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</si>
  <si>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</si>
  <si>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</si>
  <si>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</si>
  <si>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</si>
  <si>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</si>
  <si>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</si>
  <si>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</si>
  <si>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</si>
  <si>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</si>
  <si>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</si>
  <si>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</si>
  <si>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</si>
  <si>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</si>
  <si>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</si>
  <si>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</si>
  <si>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</si>
  <si>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</si>
  <si>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</si>
  <si>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</si>
  <si>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</si>
  <si>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</si>
  <si>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</si>
  <si>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</si>
  <si>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</si>
  <si>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</si>
  <si>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</si>
  <si>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</si>
  <si>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</si>
  <si>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</si>
  <si>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</si>
  <si>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</si>
  <si>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</si>
  <si>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</si>
  <si>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</si>
  <si>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</si>
  <si>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</si>
  <si>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</si>
  <si>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</si>
  <si>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</si>
  <si>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</si>
  <si>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</si>
  <si>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</si>
  <si>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</si>
  <si>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</si>
  <si>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</si>
  <si>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</si>
  <si>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</si>
  <si>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</si>
  <si>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</si>
  <si>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</si>
  <si>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</si>
  <si>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</si>
  <si>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</si>
  <si>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</si>
  <si>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</si>
  <si>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</si>
  <si>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</si>
  <si>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</si>
  <si>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</si>
  <si>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</si>
  <si>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</si>
  <si>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</si>
  <si>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</si>
  <si>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</si>
  <si>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</si>
  <si>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</si>
  <si>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</si>
  <si>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</si>
  <si>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</si>
  <si>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</si>
  <si>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</si>
  <si>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</si>
  <si>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</si>
  <si>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</si>
  <si>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</si>
  <si>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</si>
  <si>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</si>
  <si>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</si>
  <si>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</si>
  <si>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</si>
  <si>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</si>
  <si>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</si>
  <si>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</si>
  <si>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</si>
  <si>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</si>
  <si>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</si>
  <si>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</si>
  <si>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</si>
  <si>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</si>
  <si>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</si>
  <si>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</si>
  <si>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</si>
  <si>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</si>
  <si>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</si>
  <si>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</si>
  <si>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</si>
  <si>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</si>
  <si>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</si>
  <si>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</si>
  <si>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</si>
  <si>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</si>
  <si>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</si>
  <si>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</si>
  <si>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</si>
  <si>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</si>
  <si>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</si>
  <si>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</si>
  <si>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</si>
  <si>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</si>
  <si>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</si>
  <si>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</si>
  <si>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</si>
  <si>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</si>
  <si>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</si>
  <si>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</si>
  <si>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</si>
  <si>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</si>
  <si>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</si>
  <si>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</si>
  <si>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</si>
  <si>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</si>
  <si>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</si>
  <si>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</si>
  <si>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</si>
  <si>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</si>
  <si>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</si>
  <si>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</si>
  <si>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</si>
  <si>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</si>
  <si>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</si>
  <si>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</si>
  <si>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</si>
  <si>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</si>
  <si>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</si>
  <si>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</si>
  <si>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</si>
  <si>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</si>
  <si>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</si>
  <si>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</si>
  <si>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</si>
  <si>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</si>
  <si>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</si>
  <si>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</si>
  <si>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</si>
  <si>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</si>
  <si>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</si>
  <si>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</si>
  <si>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</si>
  <si>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</si>
  <si>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</si>
  <si>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</si>
  <si>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</si>
  <si>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</si>
  <si>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</si>
  <si>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</si>
  <si>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</si>
  <si>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</si>
  <si>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</si>
  <si>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</si>
  <si>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</si>
  <si>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</si>
  <si>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</si>
  <si>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</si>
  <si>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</si>
  <si>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</si>
  <si>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</si>
  <si>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</si>
  <si>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</si>
  <si>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</si>
  <si>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</si>
  <si>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</si>
  <si>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</si>
  <si>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</si>
  <si>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</si>
  <si>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</si>
  <si>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</si>
  <si>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</si>
  <si>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</si>
  <si>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</si>
  <si>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</si>
  <si>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</si>
  <si>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</si>
  <si>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</si>
  <si>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</si>
  <si>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</si>
  <si>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</si>
  <si>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</si>
  <si>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</si>
  <si>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</si>
  <si>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</si>
  <si>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</si>
  <si>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</si>
  <si>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</si>
  <si>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</si>
  <si>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</si>
  <si>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</si>
  <si>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</si>
  <si>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</si>
  <si>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</si>
  <si>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</si>
  <si>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</si>
  <si>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</si>
  <si>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</si>
  <si>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</si>
  <si>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</si>
  <si>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</si>
  <si>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</si>
  <si>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</si>
  <si>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</si>
  <si>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</si>
  <si>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</si>
  <si>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</si>
  <si>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</si>
  <si>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</si>
  <si>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</si>
  <si>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</si>
  <si>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</si>
  <si>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</si>
  <si>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</si>
  <si>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</si>
  <si>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</si>
  <si>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</si>
  <si>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</si>
  <si>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</si>
  <si>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</si>
  <si>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</si>
  <si>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</si>
  <si>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</si>
  <si>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</si>
  <si>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</si>
  <si>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</si>
  <si>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</si>
  <si>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</si>
  <si>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</si>
  <si>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</si>
  <si>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</si>
  <si>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</si>
  <si>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</si>
  <si>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</si>
  <si>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</si>
  <si>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</si>
  <si>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</si>
  <si>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</si>
  <si>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</si>
  <si>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</si>
  <si>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</si>
  <si>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</si>
  <si>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</si>
  <si>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</si>
  <si>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</si>
  <si>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</si>
  <si>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</si>
  <si>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</si>
  <si>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</si>
  <si>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</si>
  <si>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</si>
  <si>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</si>
  <si>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</si>
  <si>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</si>
  <si>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</si>
  <si>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</si>
  <si>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</si>
  <si>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</si>
  <si>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</si>
  <si>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</si>
  <si>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</si>
  <si>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</si>
  <si>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</si>
  <si>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</si>
  <si>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</si>
  <si>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</si>
  <si>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</si>
  <si>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</si>
  <si>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</si>
  <si>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</si>
  <si>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</si>
  <si>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</si>
  <si>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</si>
  <si>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</si>
  <si>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</si>
  <si>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</si>
  <si>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</si>
  <si>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</si>
  <si>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</si>
  <si>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</si>
  <si>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</si>
  <si>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</si>
  <si>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</si>
  <si>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</si>
  <si>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</si>
  <si>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</si>
  <si>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</si>
  <si>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</si>
  <si>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</si>
  <si>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</si>
  <si>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</si>
  <si>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</si>
  <si>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</si>
  <si>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</si>
  <si>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</si>
  <si>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</si>
  <si>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</si>
  <si>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</si>
  <si>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</si>
  <si>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</si>
  <si>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</si>
  <si>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</si>
  <si>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</si>
  <si>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</si>
  <si>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</si>
  <si>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</si>
  <si>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</si>
  <si>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</si>
  <si>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</si>
  <si>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</si>
  <si>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</si>
  <si>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</si>
  <si>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</si>
  <si>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</si>
  <si>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</si>
  <si>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</si>
  <si>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</si>
  <si>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</si>
  <si>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</si>
  <si>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</si>
  <si>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</si>
  <si>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</si>
  <si>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</si>
  <si>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</si>
  <si>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</si>
  <si>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</si>
  <si>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</si>
  <si>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</si>
  <si>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</si>
  <si>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</si>
  <si>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</si>
  <si>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</si>
  <si>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</si>
  <si>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</si>
  <si>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</si>
  <si>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</si>
  <si>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</si>
  <si>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</si>
  <si>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</si>
  <si>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</si>
  <si>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</si>
  <si>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</si>
  <si>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</si>
  <si>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</si>
  <si>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</si>
  <si>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</si>
  <si>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</si>
  <si>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</si>
  <si>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</si>
  <si>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</si>
  <si>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</si>
  <si>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</si>
  <si>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</si>
  <si>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</si>
  <si>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</si>
  <si>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</si>
  <si>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</si>
  <si>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</si>
  <si>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</si>
  <si>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</si>
  <si>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</si>
  <si>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</si>
  <si>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</si>
  <si>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</si>
  <si>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</si>
  <si>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</si>
  <si>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</si>
  <si>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</si>
  <si>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</si>
  <si>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</si>
  <si>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</si>
  <si>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</si>
  <si>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</si>
  <si>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</si>
  <si>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</si>
  <si>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</si>
  <si>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</si>
  <si>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</si>
  <si>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</si>
  <si>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</si>
  <si>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</si>
  <si>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</si>
  <si>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</si>
  <si>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</si>
  <si>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</si>
  <si>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</si>
  <si>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</si>
  <si>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</si>
  <si>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</si>
  <si>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</si>
  <si>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</si>
  <si>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</si>
  <si>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</si>
  <si>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</si>
  <si>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</si>
  <si>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</si>
  <si>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</si>
  <si>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</si>
  <si>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</si>
  <si>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</si>
  <si>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</si>
  <si>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</si>
  <si>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</si>
  <si>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</si>
  <si>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</si>
  <si>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</si>
  <si>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</si>
  <si>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</si>
  <si>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</si>
  <si>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</si>
  <si>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</si>
  <si>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</si>
  <si>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</si>
  <si>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</si>
  <si>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</si>
  <si>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</si>
  <si>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</si>
  <si>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</si>
  <si>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</si>
  <si>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</si>
  <si>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</si>
  <si>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</si>
  <si>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</si>
  <si>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</si>
  <si>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</si>
  <si>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</si>
  <si>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</si>
  <si>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</si>
  <si>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</si>
  <si>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</si>
  <si>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</si>
  <si>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</si>
  <si>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</si>
  <si>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</si>
  <si>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</si>
  <si>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</si>
  <si>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</si>
  <si>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</si>
  <si>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</si>
  <si>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</si>
  <si>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</si>
  <si>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</si>
  <si>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</si>
  <si>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</si>
  <si>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</si>
  <si>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</si>
  <si>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</si>
  <si>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</si>
  <si>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</si>
  <si>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</si>
  <si>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</si>
  <si>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</si>
  <si>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</si>
  <si>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</si>
  <si>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</si>
  <si>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</si>
  <si>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</si>
  <si>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</si>
  <si>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</si>
  <si>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</si>
  <si>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</si>
  <si>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</si>
  <si>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</si>
  <si>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</si>
  <si>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</si>
  <si>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</si>
  <si>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</si>
  <si>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</si>
  <si>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</si>
  <si>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</si>
  <si>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</si>
  <si>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</si>
  <si>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</si>
  <si>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</si>
  <si>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</si>
  <si>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</si>
  <si>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</si>
  <si>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</si>
  <si>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</si>
  <si>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</si>
  <si>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</si>
  <si>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</si>
  <si>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</si>
  <si>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</si>
  <si>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</si>
  <si>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</si>
  <si>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</si>
  <si>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</si>
  <si>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</si>
  <si>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</si>
  <si>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</si>
  <si>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</si>
  <si>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</si>
  <si>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</si>
  <si>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</si>
  <si>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</si>
  <si>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</si>
  <si>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</si>
  <si>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</si>
  <si>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</si>
  <si>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</si>
  <si>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</si>
  <si>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</si>
  <si>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</si>
  <si>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</si>
  <si>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</si>
  <si>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</si>
  <si>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</si>
  <si>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</si>
  <si>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</si>
  <si>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</si>
  <si>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</si>
  <si>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</si>
  <si>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</si>
  <si>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</si>
  <si>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</si>
  <si>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</si>
  <si>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</si>
  <si>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</si>
  <si>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</si>
  <si>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</si>
  <si>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</si>
  <si>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</si>
  <si>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</si>
  <si>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</si>
  <si>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</si>
  <si>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</si>
  <si>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</si>
  <si>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</si>
  <si>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</si>
  <si>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</si>
  <si>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</si>
  <si>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</si>
  <si>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</si>
  <si>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</si>
  <si>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</si>
  <si>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</si>
  <si>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</si>
  <si>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</si>
  <si>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</si>
  <si>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</si>
  <si>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</si>
  <si>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</si>
  <si>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</si>
  <si>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</si>
  <si>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</si>
  <si>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</si>
  <si>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</si>
  <si>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</si>
  <si>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</si>
  <si>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</si>
  <si>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</si>
  <si>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</si>
  <si>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</si>
  <si>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</si>
  <si>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</si>
  <si>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</si>
  <si>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</si>
  <si>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</si>
  <si>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</si>
  <si>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</si>
  <si>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</si>
  <si>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</si>
  <si>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</si>
  <si>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</si>
  <si>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</si>
  <si>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</si>
  <si>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</si>
  <si>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</si>
  <si>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</si>
  <si>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</si>
  <si>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</si>
  <si>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</si>
  <si>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</si>
  <si>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</si>
  <si>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</si>
  <si>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</si>
  <si>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</si>
  <si>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</si>
  <si>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</si>
  <si>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</si>
  <si>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</si>
  <si>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</si>
  <si>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</si>
  <si>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</si>
  <si>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</si>
  <si>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</si>
  <si>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</si>
  <si>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</si>
  <si>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</si>
  <si>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</si>
  <si>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</si>
  <si>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</si>
  <si>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</si>
  <si>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</si>
  <si>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</si>
  <si>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</si>
  <si>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</si>
  <si>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</si>
  <si>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</si>
  <si>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</si>
  <si>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</si>
  <si>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</si>
  <si>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</si>
  <si>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</si>
  <si>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</si>
  <si>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</si>
  <si>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</si>
  <si>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</si>
  <si>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</si>
  <si>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</si>
  <si>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</si>
  <si>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</si>
  <si>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</si>
  <si>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</si>
  <si>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</si>
  <si>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</si>
  <si>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</si>
  <si>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</si>
  <si>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</si>
  <si>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</si>
  <si>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</si>
  <si>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</si>
  <si>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</si>
  <si>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</si>
  <si>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</si>
  <si>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</si>
  <si>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</si>
  <si>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</si>
  <si>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</si>
  <si>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</si>
  <si>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</si>
  <si>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</si>
  <si>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</si>
  <si>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</si>
  <si>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</si>
  <si>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</si>
  <si>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</si>
  <si>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</si>
  <si>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</si>
  <si>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</si>
  <si>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</si>
  <si>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</si>
  <si>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</si>
  <si>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</si>
  <si>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</si>
  <si>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</si>
  <si>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</si>
  <si>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</si>
  <si>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</si>
  <si>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</si>
  <si>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</si>
  <si>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</si>
  <si>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</si>
  <si>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</si>
  <si>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</si>
  <si>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</si>
  <si>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</si>
  <si>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</si>
  <si>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</si>
  <si>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</si>
  <si>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</si>
  <si>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</si>
  <si>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</si>
  <si>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</si>
  <si>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</si>
  <si>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</si>
  <si>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</si>
  <si>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</si>
  <si>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</si>
  <si>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</si>
  <si>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</si>
  <si>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</si>
  <si>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</si>
  <si>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</si>
  <si>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</si>
  <si>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</si>
  <si>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</si>
  <si>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</si>
  <si>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</si>
  <si>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</si>
  <si>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</si>
  <si>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</si>
  <si>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</si>
  <si>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</si>
  <si>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</si>
  <si>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</si>
  <si>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</si>
  <si>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</si>
  <si>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</si>
  <si>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</si>
  <si>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</si>
  <si>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</si>
  <si>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</si>
  <si>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</si>
  <si>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</si>
  <si>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</si>
  <si>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</si>
  <si>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</si>
  <si>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</si>
  <si>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</si>
  <si>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</si>
  <si>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</si>
  <si>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</si>
  <si>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</si>
  <si>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</si>
  <si>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</si>
  <si>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</si>
  <si>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</si>
  <si>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</si>
  <si>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</si>
  <si>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</si>
  <si>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</si>
  <si>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</si>
  <si>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</si>
  <si>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</si>
  <si>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</si>
  <si>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</si>
  <si>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</si>
  <si>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</si>
  <si>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</si>
  <si>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</si>
  <si>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</si>
  <si>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</si>
  <si>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</si>
  <si>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</si>
  <si>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</si>
  <si>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</si>
  <si>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</si>
  <si>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</si>
  <si>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</si>
  <si>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</si>
  <si>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</si>
  <si>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</si>
  <si>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</si>
  <si>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</si>
  <si>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</si>
  <si>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</si>
  <si>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</si>
  <si>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</si>
  <si>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</si>
  <si>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</si>
  <si>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</si>
  <si>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</si>
  <si>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</si>
  <si>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</si>
  <si>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</si>
  <si>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</si>
  <si>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</si>
  <si>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</si>
  <si>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</si>
  <si>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</si>
  <si>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</si>
  <si>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</si>
  <si>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</si>
  <si>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</si>
  <si>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</si>
  <si>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</si>
  <si>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</si>
  <si>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</si>
  <si>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</si>
  <si>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</si>
  <si>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</si>
  <si>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</si>
  <si>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</si>
  <si>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</si>
  <si>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</si>
  <si>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</si>
  <si>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</si>
  <si>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</si>
  <si>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</si>
  <si>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</si>
  <si>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</si>
  <si>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</si>
  <si>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</si>
  <si>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</si>
  <si>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</si>
  <si>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</si>
  <si>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</si>
  <si>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</si>
  <si>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</si>
  <si>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</si>
  <si>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</si>
  <si>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</si>
  <si>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</si>
  <si>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</si>
  <si>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</si>
  <si>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</si>
  <si>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</si>
  <si>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</si>
  <si>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</si>
  <si>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</si>
  <si>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</si>
  <si>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</si>
  <si>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</si>
  <si>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</si>
  <si>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</si>
  <si>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</si>
  <si>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</si>
  <si>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</si>
  <si>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</si>
  <si>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</si>
  <si>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</si>
  <si>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</si>
  <si>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</si>
  <si>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</si>
  <si>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</si>
  <si>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</si>
  <si>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</si>
  <si>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</si>
  <si>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</si>
  <si>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</si>
  <si>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</si>
  <si>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</si>
  <si>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</si>
  <si>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</si>
  <si>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</si>
  <si>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</si>
  <si>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</si>
  <si>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</si>
  <si>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</si>
  <si>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</si>
  <si>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</si>
  <si>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</si>
  <si>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</si>
  <si>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</si>
  <si>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</si>
  <si>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</si>
  <si>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</si>
  <si>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</si>
  <si>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</si>
  <si>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</si>
  <si>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</si>
  <si>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</si>
  <si>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</si>
  <si>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</si>
  <si>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</si>
  <si>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</si>
  <si>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</si>
  <si>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</si>
  <si>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</si>
  <si>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</si>
  <si>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</si>
  <si>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</si>
  <si>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</si>
  <si>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</si>
  <si>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</si>
  <si>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</si>
  <si>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</si>
  <si>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</si>
  <si>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</si>
  <si>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</si>
  <si>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</si>
  <si>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</si>
  <si>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</si>
  <si>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</si>
  <si>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</si>
  <si>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</si>
  <si>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</si>
  <si>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</si>
  <si>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</si>
  <si>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</si>
  <si>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</si>
  <si>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</si>
  <si>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</si>
  <si>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</si>
  <si>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</si>
  <si>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</si>
  <si>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</si>
  <si>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</si>
  <si>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</si>
  <si>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</si>
  <si>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</si>
  <si>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</si>
  <si>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</si>
  <si>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</si>
  <si>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</si>
  <si>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</si>
  <si>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</si>
  <si>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</si>
  <si>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</si>
  <si>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</si>
  <si>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</si>
  <si>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</si>
  <si>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</si>
  <si>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</si>
  <si>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</si>
  <si>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</si>
  <si>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</si>
  <si>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</si>
  <si>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</si>
  <si>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</si>
  <si>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</si>
  <si>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</si>
  <si>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</si>
  <si>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</si>
  <si>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</si>
  <si>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</si>
  <si>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</si>
  <si>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</si>
  <si>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</si>
  <si>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</si>
  <si>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</si>
  <si>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</si>
  <si>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</si>
  <si>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</si>
  <si>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</si>
  <si>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</si>
  <si>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</si>
  <si>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</si>
  <si>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</si>
  <si>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</si>
  <si>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</si>
  <si>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</si>
  <si>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</si>
  <si>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</si>
  <si>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</si>
  <si>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</si>
  <si>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</si>
  <si>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</si>
  <si>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</si>
  <si>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</si>
  <si>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</si>
  <si>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</si>
  <si>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</si>
  <si>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</si>
  <si>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</si>
  <si>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</si>
  <si>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</si>
  <si>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</si>
  <si>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</si>
  <si>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</si>
  <si>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</si>
  <si>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</si>
  <si>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</si>
  <si>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</si>
  <si>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</si>
  <si>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</si>
  <si>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</si>
  <si>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</si>
  <si>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</si>
  <si>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</si>
  <si>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</si>
  <si>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</si>
  <si>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</si>
  <si>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</si>
  <si>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</si>
  <si>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</si>
  <si>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</si>
  <si>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</si>
  <si>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</si>
  <si>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</si>
  <si>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</si>
  <si>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</si>
  <si>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</si>
  <si>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</si>
  <si>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</si>
  <si>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</si>
  <si>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</si>
  <si>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</si>
  <si>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</si>
  <si>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</si>
  <si>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</si>
  <si>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</si>
  <si>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</si>
  <si>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</si>
  <si>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</si>
  <si>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</si>
  <si>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</si>
  <si>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</si>
  <si>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</si>
  <si>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</si>
  <si>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</si>
  <si>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</si>
  <si>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</si>
  <si>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</si>
  <si>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</si>
  <si>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</si>
  <si>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</si>
  <si>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</si>
  <si>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</si>
  <si>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</si>
  <si>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</si>
  <si>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</si>
  <si>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</si>
  <si>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</si>
  <si>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</si>
  <si>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</si>
  <si>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</si>
  <si>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</si>
  <si>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</si>
  <si>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</si>
  <si>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</si>
  <si>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</si>
  <si>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</si>
  <si>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</si>
  <si>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</si>
  <si>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</si>
  <si>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</si>
  <si>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</si>
  <si>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</si>
  <si>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</si>
  <si>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</si>
  <si>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</si>
  <si>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</si>
  <si>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</si>
  <si>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</si>
  <si>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</si>
  <si>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</si>
  <si>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</si>
  <si>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</si>
  <si>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</si>
  <si>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</si>
  <si>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</si>
  <si>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</si>
  <si>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</si>
  <si>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</si>
  <si>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</si>
  <si>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</si>
  <si>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</si>
  <si>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</si>
  <si>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</si>
  <si>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</si>
  <si>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</si>
  <si>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</si>
  <si>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</si>
  <si>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</si>
  <si>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</si>
  <si>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</si>
  <si>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</si>
  <si>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</si>
  <si>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</si>
  <si>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</si>
  <si>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</si>
  <si>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</si>
  <si>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</si>
  <si>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</si>
  <si>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</si>
  <si>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</si>
  <si>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</si>
  <si>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</si>
  <si>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</si>
  <si>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</si>
  <si>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</si>
  <si>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</si>
  <si>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</si>
  <si>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</si>
  <si>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</si>
  <si>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</si>
  <si>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</si>
  <si>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</si>
  <si>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</si>
  <si>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</si>
  <si>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</si>
  <si>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</si>
  <si>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</si>
  <si>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</si>
  <si>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</si>
  <si>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</si>
  <si>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</si>
  <si>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</si>
  <si>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</si>
  <si>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</si>
  <si>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</si>
  <si>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</si>
  <si>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</si>
  <si>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</si>
  <si>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</si>
  <si>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</si>
  <si>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</si>
  <si>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</si>
  <si>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</si>
  <si>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</si>
  <si>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</si>
  <si>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</si>
  <si>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</si>
  <si>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</si>
  <si>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</si>
  <si>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</si>
  <si>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</si>
  <si>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</si>
  <si>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</si>
  <si>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</si>
  <si>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</si>
  <si>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</si>
  <si>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</si>
  <si>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</si>
  <si>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</si>
  <si>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</si>
  <si>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</si>
  <si>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</si>
  <si>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</si>
  <si>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</si>
  <si>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</si>
  <si>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</si>
  <si>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</si>
  <si>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</si>
  <si>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</si>
  <si>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</si>
  <si>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</si>
  <si>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</si>
  <si>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</si>
  <si>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</si>
  <si>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</si>
  <si>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</si>
  <si>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</si>
  <si>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</si>
  <si>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</si>
  <si>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</si>
  <si>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</si>
  <si>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</si>
  <si>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</si>
  <si>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</si>
  <si>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</si>
  <si>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</si>
  <si>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</si>
  <si>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</si>
  <si>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</si>
  <si>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</si>
  <si>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</si>
  <si>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</si>
  <si>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</si>
  <si>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</si>
  <si>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</si>
  <si>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</si>
  <si>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</si>
  <si>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</si>
  <si>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</si>
  <si>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</si>
  <si>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</si>
  <si>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</si>
  <si>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</si>
  <si>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</si>
  <si>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</si>
  <si>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</si>
  <si>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</si>
  <si>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</si>
  <si>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</si>
  <si>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</si>
  <si>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</si>
  <si>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</si>
  <si>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</si>
  <si>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</si>
  <si>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</si>
  <si>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</si>
  <si>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</si>
  <si>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</si>
  <si>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</si>
  <si>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</si>
  <si>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</si>
  <si>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</si>
  <si>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</si>
  <si>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</si>
  <si>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</si>
  <si>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</si>
  <si>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</si>
  <si>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</si>
  <si>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</si>
  <si>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</si>
  <si>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</si>
  <si>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</si>
  <si>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</si>
  <si>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</si>
  <si>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</si>
  <si>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</si>
  <si>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</si>
  <si>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</si>
  <si>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</si>
  <si>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</si>
  <si>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</si>
  <si>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</si>
  <si>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</si>
  <si>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</si>
  <si>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</si>
  <si>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</si>
  <si>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</si>
  <si>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</si>
  <si>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</si>
  <si>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</si>
  <si>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</si>
  <si>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</si>
  <si>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</si>
  <si>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</si>
  <si>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</si>
  <si>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</si>
  <si>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</si>
  <si>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</si>
  <si>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</si>
  <si>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</si>
  <si>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</si>
  <si>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</si>
  <si>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</si>
  <si>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</si>
  <si>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</si>
  <si>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</si>
  <si>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</si>
  <si>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</si>
  <si>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</si>
  <si>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</si>
  <si>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</si>
  <si>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</si>
  <si>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</si>
  <si>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</si>
  <si>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</si>
  <si>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</si>
  <si>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</si>
  <si>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</si>
  <si>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</si>
  <si>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</si>
  <si>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</si>
  <si>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</si>
  <si>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</si>
  <si>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</si>
  <si>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</si>
  <si>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</si>
  <si>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</si>
  <si>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</si>
  <si>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</si>
  <si>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</si>
  <si>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</si>
  <si>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</si>
  <si>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</si>
  <si>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</si>
  <si>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</si>
  <si>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</si>
  <si>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</si>
  <si>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</si>
  <si>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</si>
  <si>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</si>
  <si>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</si>
  <si>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</si>
  <si>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</si>
  <si>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</si>
  <si>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</si>
  <si>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</si>
  <si>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</si>
  <si>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</si>
  <si>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</si>
  <si>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</si>
  <si>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</si>
  <si>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</si>
  <si>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</si>
  <si>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</si>
  <si>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</si>
  <si>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</si>
  <si>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</si>
  <si>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</si>
  <si>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</si>
  <si>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</si>
  <si>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</si>
  <si>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</si>
  <si>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</si>
  <si>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</si>
  <si>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</si>
  <si>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</si>
  <si>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</si>
  <si>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</si>
  <si>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</si>
  <si>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</si>
  <si>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</si>
  <si>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</si>
  <si>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</si>
  <si>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</si>
  <si>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</si>
  <si>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</si>
  <si>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</si>
  <si>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</si>
  <si>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</si>
  <si>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</si>
  <si>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</si>
  <si>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</si>
  <si>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</si>
  <si>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</si>
  <si>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</si>
  <si>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</si>
  <si>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</si>
  <si>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</si>
  <si>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</si>
  <si>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</si>
  <si>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</si>
  <si>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</si>
  <si>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</si>
  <si>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</si>
  <si>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</si>
  <si>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</si>
  <si>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</si>
  <si>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</si>
  <si>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</si>
  <si>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</si>
  <si>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</si>
  <si>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</si>
  <si>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</si>
  <si>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</si>
  <si>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</si>
  <si>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</si>
  <si>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</si>
  <si>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</si>
  <si>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</si>
  <si>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</si>
  <si>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</si>
  <si>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</si>
  <si>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</si>
  <si>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</si>
  <si>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</si>
  <si>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</si>
  <si>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</si>
  <si>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</si>
  <si>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</si>
  <si>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</si>
  <si>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</si>
  <si>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</si>
  <si>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</si>
  <si>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</si>
  <si>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</si>
  <si>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</si>
  <si>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</si>
  <si>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</si>
  <si>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</si>
  <si>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</si>
  <si>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</si>
  <si>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</si>
  <si>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</si>
  <si>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</si>
  <si>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</si>
  <si>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</si>
  <si>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</si>
  <si>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</si>
  <si>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</si>
  <si>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</si>
  <si>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</si>
  <si>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</si>
  <si>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</si>
  <si>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</si>
  <si>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</si>
  <si>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</si>
  <si>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</si>
  <si>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</si>
  <si>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</si>
  <si>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</si>
  <si>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</si>
  <si>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</si>
  <si>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</si>
  <si>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</si>
  <si>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</si>
  <si>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</si>
  <si>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</si>
  <si>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</si>
  <si>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</si>
  <si>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</si>
  <si>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</si>
  <si>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</si>
  <si>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</si>
  <si>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</si>
  <si>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</si>
  <si>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</si>
  <si>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</si>
  <si>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</si>
  <si>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</si>
  <si>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</si>
  <si>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</si>
  <si>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</si>
  <si>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</si>
  <si>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</si>
  <si>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</si>
  <si>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</si>
  <si>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</si>
  <si>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</si>
  <si>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</si>
  <si>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</si>
  <si>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</si>
  <si>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</si>
  <si>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</si>
  <si>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</si>
  <si>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</si>
  <si>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</si>
  <si>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</si>
  <si>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</si>
  <si>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</si>
  <si>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</si>
  <si>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</si>
  <si>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</si>
  <si>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</si>
  <si>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</si>
  <si>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</si>
  <si>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</si>
  <si>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</si>
  <si>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</si>
  <si>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</si>
  <si>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</si>
  <si>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</si>
  <si>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</si>
  <si>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</si>
  <si>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</si>
  <si>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</si>
  <si>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</si>
  <si>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</si>
  <si>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</si>
  <si>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</si>
  <si>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</si>
  <si>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</si>
  <si>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</si>
  <si>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</si>
  <si>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</si>
  <si>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</si>
  <si>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</si>
  <si>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</si>
  <si>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</si>
  <si>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</si>
  <si>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</si>
  <si>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</si>
  <si>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</si>
  <si>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</si>
  <si>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</si>
  <si>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</si>
  <si>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</si>
  <si>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</si>
  <si>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</si>
  <si>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</si>
  <si>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</si>
  <si>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</si>
  <si>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</si>
  <si>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</si>
  <si>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</si>
  <si>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</si>
  <si>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</si>
  <si>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</si>
  <si>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</si>
  <si>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</si>
  <si>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</si>
  <si>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</si>
  <si>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</si>
  <si>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</si>
  <si>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</si>
  <si>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</si>
  <si>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</si>
  <si>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</si>
  <si>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</si>
  <si>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</si>
  <si>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</si>
  <si>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</si>
  <si>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</si>
  <si>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</si>
  <si>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</si>
  <si>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</si>
  <si>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</si>
  <si>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</si>
  <si>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</si>
  <si>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</si>
  <si>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</si>
  <si>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</si>
  <si>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</si>
  <si>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</si>
  <si>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</si>
  <si>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</si>
  <si>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</si>
  <si>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</si>
  <si>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</si>
  <si>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</si>
  <si>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</si>
  <si>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</si>
  <si>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</si>
  <si>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</si>
  <si>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</si>
  <si>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</si>
  <si>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</si>
  <si>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</si>
  <si>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</si>
  <si>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</si>
  <si>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</si>
  <si>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</si>
  <si>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</si>
  <si>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</si>
  <si>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</si>
  <si>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</si>
  <si>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</si>
  <si>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</si>
  <si>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</si>
  <si>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</si>
  <si>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</si>
  <si>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</si>
  <si>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</si>
  <si>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</si>
  <si>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</si>
  <si>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</si>
  <si>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</si>
  <si>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</si>
  <si>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</si>
  <si>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</si>
  <si>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</si>
  <si>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</si>
  <si>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</si>
  <si>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</si>
  <si>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</si>
  <si>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</si>
  <si>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</si>
  <si>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</si>
  <si>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</si>
  <si>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</si>
  <si>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</si>
  <si>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</si>
  <si>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</si>
  <si>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</si>
  <si>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</si>
  <si>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</si>
  <si>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</si>
  <si>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</si>
  <si>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</si>
  <si>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</si>
  <si>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</si>
  <si>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</si>
  <si>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</si>
  <si>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</si>
  <si>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</si>
  <si>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</si>
  <si>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</si>
  <si>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</si>
  <si>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</si>
  <si>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</si>
  <si>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</si>
  <si>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</si>
  <si>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</si>
  <si>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</si>
  <si>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</si>
  <si>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</si>
  <si>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</si>
  <si>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</si>
  <si>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</si>
  <si>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</si>
  <si>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</si>
  <si>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</si>
  <si>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</si>
  <si>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</si>
  <si>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</si>
  <si>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</si>
  <si>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</si>
  <si>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</si>
  <si>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</si>
  <si>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</si>
  <si>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</si>
  <si>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</si>
  <si>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</si>
  <si>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</si>
  <si>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</si>
  <si>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</si>
  <si>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</si>
  <si>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</si>
  <si>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</si>
  <si>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</si>
  <si>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</si>
  <si>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</si>
  <si>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</si>
  <si>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</si>
  <si>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</si>
  <si>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</si>
  <si>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</si>
  <si>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</si>
  <si>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</si>
  <si>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</si>
  <si>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</si>
  <si>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</si>
  <si>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</si>
  <si>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</si>
  <si>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</si>
  <si>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</si>
  <si>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</si>
  <si>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</si>
  <si>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</si>
  <si>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</si>
  <si>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</si>
  <si>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</si>
  <si>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</si>
  <si>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</si>
  <si>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</si>
  <si>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</si>
  <si>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</si>
  <si>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</si>
  <si>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</si>
  <si>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</si>
  <si>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</si>
  <si>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</si>
  <si>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</si>
  <si>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</si>
  <si>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</si>
  <si>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</si>
  <si>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</si>
  <si>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</si>
  <si>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</si>
  <si>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</si>
  <si>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</si>
  <si>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</si>
  <si>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</si>
  <si>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</si>
  <si>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</si>
  <si>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</si>
  <si>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</si>
  <si>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</si>
  <si>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</si>
  <si>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</si>
  <si>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</si>
  <si>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</si>
  <si>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</si>
  <si>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</si>
  <si>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</si>
  <si>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</si>
  <si>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</si>
  <si>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</si>
  <si>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</si>
  <si>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</si>
  <si>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</si>
  <si>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</si>
  <si>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</si>
  <si>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</si>
  <si>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</si>
  <si>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</si>
  <si>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</si>
  <si>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</si>
  <si>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</si>
  <si>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</si>
  <si>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</si>
  <si>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</si>
  <si>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</si>
  <si>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</si>
  <si>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</si>
  <si>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</si>
  <si>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</si>
  <si>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</si>
  <si>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</si>
  <si>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</si>
  <si>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</si>
  <si>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</si>
  <si>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</si>
  <si>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</si>
  <si>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</si>
  <si>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</si>
  <si>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</si>
  <si>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</si>
  <si>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</si>
  <si>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</si>
  <si>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</si>
  <si>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</si>
  <si>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</si>
  <si>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</si>
  <si>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</si>
  <si>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</si>
  <si>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</si>
  <si>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</si>
  <si>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</si>
  <si>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</si>
  <si>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</si>
  <si>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</si>
  <si>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</si>
  <si>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</si>
  <si>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</si>
  <si>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</si>
  <si>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</si>
  <si>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</si>
  <si>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</si>
  <si>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</si>
  <si>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</si>
  <si>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</si>
  <si>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</si>
  <si>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</si>
  <si>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</si>
  <si>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</si>
  <si>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</si>
  <si>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</si>
  <si>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</si>
  <si>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</si>
  <si>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</si>
  <si>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</si>
  <si>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</si>
  <si>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</si>
  <si>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</si>
  <si>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</si>
  <si>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</si>
  <si>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</si>
  <si>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</si>
  <si>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</si>
  <si>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</si>
  <si>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</si>
  <si>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</si>
  <si>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</si>
  <si>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</si>
  <si>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</si>
  <si>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</si>
  <si>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</si>
  <si>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</si>
  <si>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</si>
  <si>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</si>
  <si>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</si>
  <si>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</si>
  <si>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</si>
  <si>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</si>
  <si>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</si>
  <si>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</si>
  <si>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</si>
  <si>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</si>
  <si>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</si>
  <si>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</si>
  <si>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</si>
  <si>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</si>
  <si>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</si>
  <si>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</si>
  <si>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</si>
  <si>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</si>
  <si>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</si>
  <si>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</si>
  <si>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</si>
  <si>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</si>
  <si>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</si>
  <si>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</si>
  <si>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</si>
  <si>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</si>
  <si>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</si>
  <si>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</si>
  <si>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</si>
  <si>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</si>
  <si>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</si>
  <si>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</si>
  <si>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</si>
  <si>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</si>
  <si>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</si>
  <si>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</si>
  <si>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</si>
  <si>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</si>
  <si>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</si>
  <si>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</si>
  <si>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</si>
  <si>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</si>
  <si>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</si>
  <si>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</si>
  <si>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</si>
  <si>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</si>
  <si>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</si>
  <si>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</si>
  <si>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</si>
  <si>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</si>
  <si>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</si>
  <si>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</si>
  <si>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</si>
  <si>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</si>
  <si>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</si>
  <si>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</si>
  <si>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</si>
  <si>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</si>
  <si>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</si>
  <si>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</si>
  <si>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</si>
  <si>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</si>
  <si>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</si>
  <si>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</si>
  <si>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</si>
  <si>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</si>
  <si>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</si>
  <si>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</si>
  <si>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</si>
  <si>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</si>
  <si>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</si>
  <si>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</si>
  <si>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</si>
  <si>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</si>
  <si>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</si>
  <si>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</si>
  <si>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</si>
  <si>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</si>
  <si>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</si>
  <si>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</si>
  <si>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</si>
  <si>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</si>
  <si>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</si>
  <si>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</si>
  <si>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</si>
  <si>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</si>
  <si>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</si>
  <si>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</si>
  <si>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</si>
  <si>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</si>
  <si>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</si>
  <si>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</si>
  <si>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</si>
  <si>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</si>
  <si>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</si>
  <si>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</si>
  <si>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</si>
  <si>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</si>
  <si>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</si>
  <si>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</si>
  <si>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</si>
  <si>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</si>
  <si>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</si>
  <si>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</si>
  <si>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</si>
  <si>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</si>
  <si>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</si>
  <si>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</si>
  <si>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</si>
  <si>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</si>
  <si>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</si>
  <si>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</si>
  <si>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</si>
  <si>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</si>
  <si>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</si>
  <si>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</si>
  <si>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</si>
  <si>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</si>
  <si>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</si>
  <si>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</si>
  <si>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</si>
  <si>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</si>
  <si>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</si>
  <si>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</si>
  <si>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</si>
  <si>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</si>
  <si>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</si>
  <si>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</si>
  <si>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</si>
  <si>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</si>
  <si>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</si>
  <si>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</si>
  <si>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</si>
  <si>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</si>
  <si>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</si>
  <si>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</si>
  <si>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</si>
  <si>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</si>
  <si>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</si>
  <si>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</si>
  <si>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</si>
  <si>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</si>
  <si>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</si>
  <si>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</si>
  <si>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</si>
  <si>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</si>
  <si>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</si>
  <si>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</si>
  <si>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</si>
  <si>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</si>
  <si>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</si>
  <si>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</si>
  <si>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</si>
  <si>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</si>
  <si>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</si>
  <si>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</si>
  <si>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</si>
  <si>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</si>
  <si>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</si>
  <si>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</si>
  <si>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</si>
  <si>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</si>
  <si>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</si>
  <si>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</si>
  <si>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</si>
  <si>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</si>
  <si>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</si>
  <si>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</si>
  <si>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</si>
  <si>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</si>
  <si>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</si>
  <si>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</si>
  <si>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</si>
  <si>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</si>
  <si>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</si>
  <si>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</si>
  <si>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</si>
  <si>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</si>
  <si>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</si>
  <si>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</si>
  <si>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</si>
  <si>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</si>
  <si>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</si>
  <si>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</si>
  <si>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</si>
  <si>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</si>
  <si>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</si>
  <si>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</si>
  <si>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</si>
  <si>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</si>
  <si>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</si>
  <si>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</si>
  <si>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</si>
  <si>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</si>
  <si>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</si>
  <si>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</si>
  <si>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</si>
  <si>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</si>
  <si>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</si>
  <si>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</si>
  <si>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</si>
  <si>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</si>
  <si>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</si>
  <si>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</si>
  <si>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</si>
  <si>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</si>
  <si>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</si>
  <si>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</si>
  <si>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</si>
  <si>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</si>
  <si>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</si>
  <si>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</si>
  <si>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</si>
  <si>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</si>
  <si>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</si>
  <si>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</si>
  <si>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</si>
  <si>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</si>
  <si>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</si>
  <si>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</si>
  <si>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</si>
  <si>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</si>
  <si>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</si>
  <si>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</si>
  <si>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</si>
  <si>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</si>
  <si>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</si>
  <si>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</si>
  <si>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</si>
  <si>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</si>
  <si>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</si>
  <si>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</si>
  <si>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</si>
  <si>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</si>
  <si>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</si>
  <si>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</si>
  <si>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</si>
  <si>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</si>
  <si>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</si>
  <si>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</si>
  <si>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</si>
  <si>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</si>
  <si>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</si>
  <si>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</si>
  <si>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</si>
  <si>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</si>
  <si>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</si>
  <si>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</si>
  <si>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</si>
  <si>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</si>
  <si>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</si>
  <si>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</si>
  <si>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</si>
  <si>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</si>
  <si>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</si>
  <si>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</si>
  <si>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</si>
  <si>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</si>
  <si>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</si>
  <si>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</si>
  <si>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</si>
  <si>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</si>
  <si>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</si>
  <si>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</si>
  <si>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</si>
  <si>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</si>
  <si>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</si>
  <si>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</si>
  <si>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</si>
  <si>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</si>
  <si>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</si>
  <si>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</si>
  <si>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</si>
  <si>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</si>
  <si>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</si>
  <si>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</si>
  <si>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</si>
  <si>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</si>
  <si>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</si>
  <si>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</si>
  <si>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</si>
  <si>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</si>
  <si>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</si>
  <si>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</si>
  <si>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</si>
  <si>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</si>
  <si>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</si>
  <si>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</si>
  <si>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</si>
  <si>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</si>
  <si>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</si>
  <si>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</si>
  <si>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</si>
  <si>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</si>
  <si>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</si>
  <si>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</si>
  <si>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</si>
  <si>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</si>
  <si>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</si>
  <si>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</si>
  <si>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</si>
  <si>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</si>
  <si>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</si>
  <si>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</si>
  <si>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</si>
  <si>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</si>
  <si>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</si>
  <si>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</si>
  <si>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</si>
  <si>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</si>
  <si>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</si>
  <si>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</si>
  <si>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</si>
  <si>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</si>
  <si>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</si>
  <si>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</si>
  <si>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</si>
  <si>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</si>
  <si>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</si>
  <si>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</si>
  <si>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</si>
  <si>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</si>
  <si>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</si>
  <si>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</si>
  <si>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</si>
  <si>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</si>
  <si>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</si>
  <si>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</si>
  <si>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</si>
  <si>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</si>
  <si>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</si>
  <si>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</si>
  <si>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</si>
  <si>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</si>
  <si>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</si>
  <si>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</si>
  <si>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</si>
  <si>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</si>
  <si>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</si>
  <si>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</si>
  <si>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</si>
  <si>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</si>
  <si>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</si>
  <si>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</si>
  <si>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</si>
  <si>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</si>
  <si>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</si>
  <si>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</si>
  <si>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</si>
  <si>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</si>
  <si>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</si>
  <si>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</si>
  <si>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</si>
  <si>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</si>
  <si>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</si>
  <si>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</si>
  <si>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</si>
  <si>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</si>
  <si>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</si>
  <si>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</si>
  <si>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</si>
  <si>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</si>
  <si>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</si>
  <si>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</si>
  <si>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</si>
  <si>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</si>
  <si>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</si>
  <si>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</si>
  <si>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</si>
  <si>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</si>
  <si>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</si>
  <si>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</si>
  <si>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</si>
  <si>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</si>
  <si>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</si>
  <si>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</si>
  <si>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</si>
  <si>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</si>
  <si>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</si>
  <si>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</si>
  <si>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</si>
  <si>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</si>
  <si>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</si>
  <si>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</si>
  <si>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</si>
  <si>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</si>
  <si>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</si>
  <si>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</si>
  <si>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</si>
  <si>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</si>
  <si>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</si>
  <si>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</si>
  <si>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</si>
  <si>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</si>
  <si>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</si>
  <si>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</si>
  <si>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</si>
  <si>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</si>
  <si>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</si>
  <si>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</si>
  <si>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</si>
  <si>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</si>
  <si>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</si>
  <si>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</si>
  <si>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</si>
  <si>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</si>
  <si>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</si>
  <si>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</si>
  <si>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</si>
  <si>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</si>
  <si>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</si>
  <si>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</si>
  <si>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</si>
  <si>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</si>
  <si>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</si>
  <si>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</si>
  <si>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</si>
  <si>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</si>
  <si>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</si>
  <si>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</si>
  <si>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</si>
  <si>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</si>
  <si>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</si>
  <si>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</si>
  <si>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</si>
  <si>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</si>
  <si>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</si>
  <si>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</si>
  <si>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</si>
  <si>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</si>
  <si>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</si>
  <si>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</si>
  <si>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</si>
  <si>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</si>
  <si>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</si>
  <si>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</si>
  <si>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</si>
  <si>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</si>
  <si>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</si>
  <si>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</si>
  <si>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</si>
  <si>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</si>
  <si>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</si>
  <si>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</si>
  <si>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</si>
  <si>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</si>
  <si>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</si>
  <si>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</si>
  <si>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</si>
  <si>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</si>
  <si>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</si>
  <si>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</si>
  <si>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</si>
  <si>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</si>
  <si>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</si>
  <si>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</si>
  <si>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</si>
  <si>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</si>
  <si>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</si>
  <si>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</si>
  <si>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</si>
  <si>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</si>
  <si>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</si>
  <si>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</si>
  <si>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</si>
  <si>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</si>
  <si>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</si>
  <si>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</si>
  <si>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</si>
  <si>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</si>
  <si>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</si>
  <si>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</si>
  <si>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</si>
  <si>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</si>
  <si>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</si>
  <si>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</si>
  <si>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</si>
  <si>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</si>
  <si>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</si>
  <si>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</si>
  <si>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</si>
  <si>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</si>
  <si>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</si>
  <si>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</si>
  <si>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</si>
  <si>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</si>
  <si>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</si>
  <si>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</si>
  <si>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</si>
  <si>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</si>
  <si>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</si>
  <si>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</si>
  <si>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</si>
  <si>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</si>
  <si>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</si>
  <si>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</si>
  <si>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</si>
  <si>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</si>
  <si>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</si>
  <si>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</si>
  <si>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</si>
  <si>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</si>
  <si>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</si>
  <si>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</si>
  <si>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</si>
  <si>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</si>
  <si>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</si>
  <si>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</si>
  <si>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</si>
  <si>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</si>
  <si>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</si>
  <si>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</si>
  <si>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</si>
  <si>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</si>
  <si>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</si>
  <si>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</si>
  <si>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</si>
  <si>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</si>
  <si>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</si>
  <si>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</si>
  <si>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</si>
  <si>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</si>
  <si>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</si>
  <si>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</si>
  <si>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</si>
  <si>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</si>
  <si>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</si>
  <si>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</si>
  <si>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</si>
  <si>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</si>
  <si>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</si>
  <si>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</si>
  <si>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</si>
  <si>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</si>
  <si>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</si>
  <si>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</si>
  <si>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</si>
  <si>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</si>
  <si>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</si>
  <si>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</si>
  <si>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</si>
  <si>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</si>
  <si>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</si>
  <si>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</si>
  <si>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</si>
  <si>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</si>
  <si>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</si>
  <si>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</si>
  <si>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</si>
  <si>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</si>
  <si>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</si>
  <si>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</si>
  <si>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</si>
  <si>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</si>
  <si>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</si>
  <si>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</si>
  <si>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</si>
  <si>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</si>
  <si>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</si>
  <si>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</si>
  <si>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</si>
  <si>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</si>
  <si>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</si>
  <si>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</si>
  <si>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</si>
  <si>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</si>
  <si>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</si>
  <si>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</si>
  <si>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</si>
  <si>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</si>
  <si>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</si>
  <si>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</si>
  <si>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</si>
  <si>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</si>
  <si>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</si>
  <si>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</si>
  <si>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</si>
  <si>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</si>
  <si>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</si>
  <si>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</si>
  <si>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</si>
  <si>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</si>
  <si>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</si>
  <si>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</si>
  <si>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</si>
  <si>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</si>
  <si>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</si>
  <si>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</si>
  <si>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</si>
  <si>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</si>
  <si>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</si>
  <si>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</si>
  <si>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</si>
  <si>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</si>
  <si>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</si>
  <si>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</si>
  <si>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</si>
  <si>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</si>
  <si>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</si>
  <si>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</si>
  <si>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</si>
  <si>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</si>
  <si>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</si>
  <si>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</si>
  <si>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</si>
  <si>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</si>
  <si>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</si>
  <si>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</si>
  <si>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</si>
  <si>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</si>
  <si>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</si>
  <si>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</si>
  <si>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</si>
  <si>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</si>
  <si>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</si>
  <si>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</si>
  <si>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</si>
  <si>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</si>
  <si>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</si>
  <si>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</si>
  <si>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</si>
  <si>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</si>
  <si>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</si>
  <si>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</si>
  <si>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</si>
  <si>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</si>
  <si>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</si>
  <si>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</si>
  <si>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</si>
  <si>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</si>
  <si>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</si>
  <si>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</si>
  <si>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</si>
  <si>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</si>
  <si>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</si>
  <si>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</si>
  <si>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</si>
  <si>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</si>
  <si>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</si>
  <si>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</si>
  <si>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</si>
  <si>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</si>
  <si>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</si>
  <si>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</si>
  <si>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</si>
  <si>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</si>
  <si>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</si>
  <si>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</si>
  <si>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</si>
  <si>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</si>
  <si>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</si>
  <si>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</si>
  <si>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</si>
  <si>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</si>
  <si>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</si>
  <si>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</si>
  <si>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</si>
  <si>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</si>
  <si>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</si>
  <si>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</si>
  <si>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</si>
  <si>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</si>
  <si>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</si>
  <si>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</si>
  <si>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</si>
  <si>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</si>
  <si>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</si>
  <si>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</si>
  <si>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</si>
  <si>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</si>
  <si>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</si>
  <si>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</si>
  <si>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</si>
  <si>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</si>
  <si>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</si>
  <si>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</si>
  <si>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</si>
  <si>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</si>
  <si>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</si>
  <si>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</si>
  <si>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</si>
  <si>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</si>
  <si>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</si>
  <si>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</si>
  <si>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</si>
  <si>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</si>
  <si>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</si>
  <si>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</si>
  <si>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</si>
  <si>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</si>
  <si>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</si>
  <si>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</si>
  <si>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</si>
  <si>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</si>
  <si>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</si>
  <si>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</si>
  <si>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</si>
  <si>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</si>
  <si>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</si>
  <si>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</si>
  <si>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</si>
  <si>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</si>
  <si>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</si>
  <si>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</si>
  <si>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</si>
  <si>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</si>
  <si>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</si>
  <si>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</si>
  <si>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</si>
  <si>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</si>
  <si>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</si>
  <si>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</si>
  <si>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</si>
  <si>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</si>
  <si>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</si>
  <si>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</si>
  <si>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</si>
  <si>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</si>
  <si>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</si>
  <si>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</si>
  <si>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</si>
  <si>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</si>
  <si>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</si>
  <si>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</si>
  <si>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</si>
  <si>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</si>
  <si>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</si>
  <si>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</si>
  <si>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</si>
  <si>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</si>
  <si>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</si>
  <si>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</si>
  <si>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</si>
  <si>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</si>
  <si>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</si>
  <si>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</si>
  <si>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</si>
  <si>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</si>
  <si>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</si>
  <si>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</si>
  <si>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</si>
  <si>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</si>
  <si>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</si>
  <si>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</si>
  <si>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</si>
  <si>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</si>
  <si>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</si>
  <si>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</si>
  <si>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</si>
  <si>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</si>
  <si>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</si>
  <si>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</si>
  <si>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</si>
  <si>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</si>
  <si>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</si>
  <si>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</si>
  <si>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</si>
  <si>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</si>
  <si>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</si>
  <si>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</si>
  <si>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</si>
  <si>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</si>
  <si>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</si>
  <si>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</si>
  <si>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</si>
  <si>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</si>
  <si>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</si>
  <si>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</si>
  <si>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</si>
  <si>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</si>
  <si>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</si>
  <si>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</si>
  <si>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</si>
  <si>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</si>
  <si>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</si>
  <si>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</si>
  <si>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</si>
  <si>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</si>
  <si>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</si>
  <si>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</si>
  <si>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</si>
  <si>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</si>
  <si>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</si>
  <si>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</si>
  <si>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</si>
  <si>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</si>
  <si>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</si>
  <si>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</si>
  <si>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</si>
  <si>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</si>
  <si>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</si>
  <si>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</si>
  <si>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</si>
  <si>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</si>
  <si>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</si>
  <si>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</si>
  <si>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</si>
  <si>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</si>
  <si>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</si>
  <si>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</si>
  <si>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</si>
  <si>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</si>
  <si>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</si>
  <si>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</si>
  <si>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</si>
  <si>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</si>
  <si>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</si>
  <si>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</si>
  <si>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</si>
  <si>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</si>
  <si>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</si>
  <si>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</si>
  <si>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</si>
  <si>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</si>
  <si>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</si>
  <si>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</si>
  <si>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</si>
  <si>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</si>
  <si>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</si>
  <si>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</si>
  <si>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</si>
  <si>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</si>
  <si>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</si>
  <si>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</si>
  <si>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</si>
  <si>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</si>
  <si>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</si>
  <si>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</si>
  <si>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</si>
  <si>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</si>
  <si>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</si>
  <si>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</si>
  <si>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</si>
  <si>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</si>
  <si>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</si>
  <si>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</si>
  <si>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</si>
  <si>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</si>
  <si>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</si>
  <si>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</si>
  <si>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</si>
  <si>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</si>
  <si>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</si>
  <si>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</si>
  <si>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</si>
  <si>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</si>
  <si>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</si>
  <si>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</si>
  <si>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</si>
  <si>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</si>
  <si>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</si>
  <si>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</si>
  <si>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</si>
  <si>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</si>
  <si>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</si>
  <si>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</si>
  <si>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</si>
  <si>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</si>
  <si>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</si>
  <si>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</si>
  <si>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</si>
  <si>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</si>
  <si>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</si>
  <si>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</si>
  <si>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</si>
  <si>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</si>
  <si>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</si>
  <si>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</si>
  <si>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</si>
  <si>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</si>
  <si>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</si>
  <si>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</si>
  <si>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</si>
  <si>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</si>
  <si>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</si>
  <si>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</si>
  <si>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</si>
  <si>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</si>
  <si>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</si>
  <si>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</si>
  <si>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</si>
  <si>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</si>
  <si>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</si>
  <si>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</si>
  <si>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</si>
  <si>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</si>
  <si>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</si>
  <si>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</si>
  <si>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</si>
  <si>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</si>
  <si>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</si>
  <si>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</si>
  <si>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</si>
  <si>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</si>
  <si>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</si>
  <si>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</si>
  <si>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</si>
  <si>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</si>
  <si>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</si>
  <si>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</si>
  <si>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</si>
  <si>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</si>
  <si>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</si>
  <si>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</si>
  <si>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</si>
  <si>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</si>
  <si>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</si>
  <si>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</si>
  <si>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</si>
  <si>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</si>
  <si>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</si>
  <si>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</si>
  <si>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</si>
  <si>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</si>
  <si>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</si>
  <si>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</si>
  <si>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</si>
  <si>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</si>
  <si>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</si>
  <si>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</si>
  <si>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</si>
  <si>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</si>
  <si>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</si>
  <si>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</si>
  <si>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</si>
  <si>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</si>
  <si>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</si>
  <si>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</si>
  <si>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</si>
  <si>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</si>
  <si>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</si>
  <si>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</si>
  <si>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</si>
  <si>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</si>
  <si>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</si>
  <si>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</si>
  <si>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</si>
  <si>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</si>
  <si>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</si>
  <si>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</si>
  <si>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</si>
  <si>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</si>
  <si>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</si>
  <si>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</si>
  <si>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</si>
  <si>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</si>
  <si>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</si>
  <si>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</si>
  <si>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</si>
  <si>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</si>
  <si>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</si>
  <si>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</si>
  <si>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</si>
  <si>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</si>
  <si>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</si>
  <si>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</si>
  <si>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</si>
  <si>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</si>
  <si>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</si>
  <si>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</si>
  <si>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</si>
  <si>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</si>
  <si>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</si>
  <si>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</si>
  <si>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</si>
  <si>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</si>
  <si>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</si>
  <si>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</si>
  <si>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</si>
  <si>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</si>
  <si>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</si>
  <si>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</si>
  <si>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</si>
  <si>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</si>
  <si>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</si>
  <si>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</si>
  <si>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</si>
  <si>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</si>
  <si>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</si>
  <si>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</si>
  <si>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</si>
  <si>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</si>
  <si>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</si>
  <si>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</si>
  <si>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</si>
  <si>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</si>
  <si>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</si>
  <si>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</si>
  <si>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</si>
  <si>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</si>
  <si>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</si>
  <si>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</si>
  <si>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</si>
  <si>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</si>
  <si>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</si>
  <si>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</si>
  <si>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</si>
  <si>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</si>
  <si>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</si>
  <si>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</si>
  <si>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</si>
  <si>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</si>
  <si>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</si>
  <si>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</si>
  <si>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</si>
  <si>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</si>
  <si>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</si>
  <si>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</si>
  <si>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</si>
  <si>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</si>
  <si>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</si>
  <si>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</si>
  <si>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</si>
  <si>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</si>
  <si>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</si>
  <si>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</si>
  <si>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</si>
  <si>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</si>
  <si>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</si>
  <si>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</si>
  <si>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</si>
  <si>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</si>
  <si>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</si>
  <si>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</si>
  <si>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</si>
  <si>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</si>
  <si>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</si>
  <si>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</si>
  <si>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</si>
  <si>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</si>
  <si>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</si>
  <si>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</si>
  <si>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</si>
  <si>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</si>
  <si>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</si>
  <si>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</si>
  <si>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</si>
  <si>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</si>
  <si>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</si>
  <si>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</si>
  <si>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</si>
  <si>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</si>
  <si>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</si>
  <si>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</si>
  <si>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</si>
  <si>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</si>
  <si>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</si>
  <si>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</si>
  <si>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</si>
  <si>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</si>
  <si>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</si>
  <si>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</si>
  <si>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</si>
  <si>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</si>
  <si>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</si>
  <si>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</si>
  <si>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</si>
  <si>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</si>
  <si>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</si>
  <si>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</si>
  <si>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</si>
  <si>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</si>
  <si>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</si>
  <si>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</si>
  <si>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</si>
  <si>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</si>
  <si>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</si>
  <si>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</si>
  <si>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</si>
  <si>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</si>
  <si>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</si>
  <si>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</si>
  <si>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</si>
  <si>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</si>
  <si>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</si>
  <si>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</si>
  <si>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</si>
  <si>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</si>
  <si>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</si>
  <si>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</si>
  <si>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</si>
  <si>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</si>
  <si>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</si>
  <si>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</si>
  <si>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</si>
  <si>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</si>
  <si>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</si>
  <si>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</si>
  <si>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</si>
  <si>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</si>
  <si>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</si>
  <si>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</si>
  <si>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</si>
  <si>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</si>
  <si>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</si>
  <si>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</si>
  <si>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</si>
  <si>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</si>
  <si>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</si>
  <si>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</si>
  <si>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</si>
  <si>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</si>
  <si>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</si>
  <si>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</si>
  <si>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</si>
  <si>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</si>
  <si>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</si>
  <si>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</si>
  <si>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</si>
  <si>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</si>
  <si>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</si>
  <si>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</si>
  <si>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</si>
  <si>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</si>
  <si>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</si>
  <si>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</si>
  <si>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</si>
  <si>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</si>
  <si>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</si>
  <si>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</si>
  <si>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</si>
  <si>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</si>
  <si>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</si>
  <si>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</si>
  <si>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</si>
  <si>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</si>
  <si>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</si>
  <si>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</si>
  <si>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</si>
  <si>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</si>
  <si>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</si>
  <si>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</si>
  <si>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</si>
  <si>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</si>
  <si>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</si>
  <si>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</si>
  <si>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</si>
  <si>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</si>
  <si>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</si>
  <si>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</si>
  <si>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</si>
  <si>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</si>
  <si>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</si>
  <si>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</si>
  <si>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</si>
  <si>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</si>
  <si>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</si>
  <si>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</si>
  <si>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</si>
  <si>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</si>
  <si>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</si>
  <si>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</si>
  <si>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</si>
  <si>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</si>
  <si>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</si>
  <si>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</si>
  <si>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</si>
  <si>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</si>
  <si>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</si>
  <si>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</si>
  <si>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</si>
  <si>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</si>
  <si>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</si>
  <si>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</si>
  <si>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</si>
  <si>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</si>
  <si>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</si>
  <si>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</si>
  <si>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</si>
  <si>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</si>
  <si>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</si>
  <si>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</si>
  <si>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</si>
  <si>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</si>
  <si>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</si>
  <si>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</si>
  <si>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</si>
  <si>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</si>
  <si>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</si>
  <si>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</si>
  <si>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</si>
  <si>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</si>
  <si>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</si>
  <si>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</si>
  <si>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</si>
  <si>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</si>
  <si>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</si>
  <si>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</si>
  <si>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</si>
  <si>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</si>
  <si>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</si>
  <si>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</si>
  <si>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</si>
  <si>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</si>
  <si>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</si>
  <si>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</si>
  <si>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</si>
  <si>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</si>
  <si>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</si>
  <si>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</si>
  <si>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</si>
  <si>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</si>
  <si>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</si>
  <si>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</si>
  <si>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</si>
  <si>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</si>
  <si>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</si>
  <si>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</si>
  <si>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</si>
  <si>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</si>
  <si>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</si>
  <si>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</si>
  <si>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</si>
  <si>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</si>
  <si>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</si>
  <si>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</si>
  <si>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</si>
  <si>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</si>
  <si>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</si>
  <si>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</si>
  <si>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</si>
  <si>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</si>
  <si>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</si>
  <si>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</si>
  <si>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</si>
  <si>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</si>
  <si>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</si>
  <si>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</si>
  <si>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</si>
  <si>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</si>
  <si>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</si>
  <si>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</si>
  <si>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</si>
  <si>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</si>
  <si>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</si>
  <si>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</si>
  <si>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</si>
  <si>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</si>
  <si>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</si>
  <si>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</si>
  <si>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</si>
  <si>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</si>
  <si>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</si>
  <si>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</si>
  <si>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</si>
  <si>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</si>
  <si>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</si>
  <si>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</si>
  <si>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</si>
  <si>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</si>
  <si>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</si>
  <si>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</si>
  <si>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</si>
  <si>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</si>
  <si>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</si>
  <si>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</si>
  <si>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</si>
  <si>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</si>
  <si>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</si>
  <si>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</si>
  <si>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</si>
  <si>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</si>
  <si>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</si>
  <si>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</si>
  <si>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</si>
  <si>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</si>
  <si>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</si>
  <si>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</si>
  <si>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</si>
  <si>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</si>
  <si>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</si>
  <si>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</si>
  <si>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</si>
  <si>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</si>
  <si>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</si>
  <si>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</si>
  <si>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</si>
  <si>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</si>
  <si>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</si>
  <si>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</si>
  <si>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</si>
  <si>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</si>
  <si>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</si>
  <si>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</si>
  <si>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</si>
  <si>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</si>
  <si>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</si>
  <si>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</si>
  <si>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</si>
  <si>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</si>
  <si>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</si>
  <si>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</si>
  <si>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</si>
  <si>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</si>
  <si>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</si>
  <si>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</si>
  <si>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</si>
  <si>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</si>
  <si>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</si>
  <si>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</si>
  <si>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</si>
  <si>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</si>
  <si>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</si>
  <si>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</si>
  <si>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</si>
  <si>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</si>
  <si>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</si>
  <si>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</si>
  <si>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</si>
  <si>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</si>
  <si>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</si>
  <si>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</si>
  <si>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</si>
  <si>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</si>
  <si>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</si>
  <si>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</si>
  <si>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</si>
  <si>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</si>
  <si>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</si>
  <si>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</si>
  <si>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</si>
  <si>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</si>
  <si>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</si>
  <si>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</si>
  <si>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</si>
  <si>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</si>
  <si>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</si>
  <si>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</si>
  <si>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</si>
  <si>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</si>
  <si>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</si>
  <si>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</si>
  <si>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</si>
  <si>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</si>
  <si>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</si>
  <si>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</si>
  <si>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</si>
  <si>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</si>
  <si>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</si>
  <si>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</si>
  <si>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</si>
  <si>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</si>
  <si>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</si>
  <si>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</si>
  <si>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</si>
  <si>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</si>
  <si>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</si>
  <si>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</si>
  <si>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</si>
  <si>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</si>
  <si>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</si>
  <si>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</si>
  <si>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</si>
  <si>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</si>
  <si>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</si>
  <si>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</si>
  <si>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</si>
  <si>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</si>
  <si>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</si>
  <si>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</si>
  <si>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</si>
  <si>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</si>
  <si>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</si>
  <si>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</si>
  <si>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</si>
  <si>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</si>
  <si>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</si>
  <si>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</si>
  <si>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</si>
  <si>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</si>
  <si>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</si>
  <si>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</si>
  <si>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</si>
  <si>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</si>
  <si>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</si>
  <si>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</si>
  <si>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</si>
  <si>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</si>
  <si>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</si>
  <si>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</si>
  <si>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</si>
  <si>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</si>
  <si>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</si>
  <si>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</si>
  <si>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</si>
  <si>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</si>
  <si>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</si>
  <si>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</si>
  <si>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</si>
  <si>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</si>
  <si>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</si>
  <si>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</si>
  <si>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</si>
  <si>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</si>
  <si>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</si>
  <si>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</si>
  <si>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</si>
  <si>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</si>
  <si>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</si>
  <si>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</si>
  <si>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</si>
  <si>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</si>
  <si>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</si>
  <si>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</si>
  <si>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</si>
  <si>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</si>
  <si>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</si>
  <si>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</si>
  <si>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</si>
  <si>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</si>
  <si>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</si>
  <si>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</si>
  <si>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</si>
  <si>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</si>
  <si>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</si>
  <si>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</si>
  <si>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</si>
  <si>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</si>
  <si>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</si>
  <si>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</si>
  <si>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</si>
  <si>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</si>
  <si>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</si>
  <si>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</si>
  <si>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</si>
  <si>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</si>
  <si>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</si>
  <si>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</si>
  <si>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</si>
  <si>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</si>
  <si>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</si>
  <si>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</si>
  <si>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</si>
  <si>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</si>
  <si>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</si>
  <si>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</si>
  <si>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</si>
  <si>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</si>
  <si>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</si>
  <si>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</si>
  <si>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</si>
  <si>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</si>
  <si>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</si>
  <si>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</si>
  <si>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</si>
  <si>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</si>
  <si>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</si>
  <si>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</si>
  <si>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</si>
  <si>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</si>
  <si>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</si>
  <si>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</si>
  <si>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</si>
  <si>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</si>
  <si>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</si>
  <si>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</si>
  <si>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</si>
  <si>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</si>
  <si>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</si>
  <si>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</si>
  <si>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</si>
  <si>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</si>
  <si>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</si>
  <si>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</si>
  <si>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</si>
  <si>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</si>
  <si>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</si>
  <si>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</si>
  <si>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</si>
  <si>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</si>
  <si>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</si>
  <si>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</si>
  <si>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</si>
  <si>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</si>
  <si>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</si>
  <si>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</si>
  <si>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</si>
  <si>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</si>
  <si>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</si>
  <si>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</si>
  <si>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</si>
  <si>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</si>
  <si>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</si>
  <si>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</si>
  <si>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</si>
  <si>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</si>
  <si>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</si>
  <si>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</si>
  <si>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</si>
  <si>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</si>
  <si>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</si>
  <si>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</si>
  <si>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</si>
  <si>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</si>
  <si>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</si>
  <si>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</si>
  <si>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</si>
  <si>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</si>
  <si>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</si>
  <si>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</si>
  <si>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</si>
  <si>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</si>
  <si>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</si>
  <si>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</si>
  <si>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</si>
  <si>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</si>
  <si>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</si>
  <si>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</si>
  <si>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</si>
  <si>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</si>
  <si>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</si>
  <si>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</si>
  <si>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</si>
  <si>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</si>
  <si>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</si>
  <si>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</si>
  <si>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</si>
  <si>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</si>
  <si>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</si>
  <si>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</si>
  <si>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</si>
  <si>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</si>
  <si>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</si>
  <si>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</si>
  <si>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</si>
  <si>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</si>
  <si>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</si>
  <si>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</si>
  <si>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</si>
  <si>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</si>
  <si>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</si>
  <si>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</si>
  <si>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</si>
  <si>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</si>
  <si>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</si>
  <si>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</si>
  <si>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</si>
  <si>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</si>
  <si>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</si>
  <si>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</si>
  <si>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</si>
  <si>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</si>
  <si>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</si>
  <si>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</si>
  <si>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</si>
  <si>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</si>
  <si>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</si>
  <si>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</si>
  <si>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</si>
  <si>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</si>
  <si>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</si>
  <si>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</si>
  <si>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</si>
  <si>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</si>
  <si>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</si>
  <si>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</si>
  <si>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</si>
  <si>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</si>
  <si>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</si>
  <si>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</si>
  <si>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</si>
  <si>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</si>
  <si>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</si>
  <si>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</si>
  <si>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</si>
  <si>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</si>
  <si>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</si>
  <si>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</si>
  <si>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</si>
  <si>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</si>
  <si>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</si>
  <si>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</si>
  <si>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</si>
  <si>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</si>
  <si>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</si>
  <si>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</si>
  <si>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</si>
  <si>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</si>
  <si>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</si>
  <si>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</si>
  <si>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</si>
  <si>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</si>
  <si>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</si>
  <si>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</si>
  <si>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</si>
  <si>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</si>
  <si>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</si>
  <si>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</si>
  <si>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</si>
  <si>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</si>
  <si>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</si>
  <si>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</si>
  <si>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</si>
  <si>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</si>
  <si>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</si>
  <si>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</si>
  <si>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</si>
  <si>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</si>
  <si>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</si>
  <si>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</si>
  <si>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</si>
  <si>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</si>
  <si>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</si>
  <si>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</si>
  <si>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</si>
  <si>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</si>
  <si>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</si>
  <si>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</si>
  <si>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</si>
  <si>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</si>
  <si>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</si>
  <si>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</si>
  <si>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</si>
  <si>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</si>
  <si>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</si>
  <si>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</si>
  <si>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</si>
  <si>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</si>
  <si>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</si>
  <si>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</si>
  <si>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</si>
  <si>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</si>
  <si>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</si>
  <si>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</si>
  <si>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</si>
  <si>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</si>
  <si>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</si>
  <si>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</si>
  <si>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</si>
  <si>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</si>
  <si>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</si>
  <si>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</si>
  <si>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</si>
  <si>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</si>
  <si>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</si>
  <si>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</si>
  <si>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</si>
  <si>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</si>
  <si>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</si>
  <si>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</si>
  <si>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</si>
  <si>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</si>
  <si>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</si>
  <si>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</si>
  <si>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</si>
  <si>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</si>
  <si>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</si>
  <si>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</si>
  <si>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</si>
  <si>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</si>
  <si>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</si>
  <si>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</si>
  <si>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</si>
  <si>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</si>
  <si>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</si>
  <si>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</si>
  <si>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</si>
  <si>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</si>
  <si>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</si>
  <si>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</si>
  <si>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</si>
  <si>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</si>
  <si>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</si>
  <si>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</si>
  <si>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</si>
  <si>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</si>
  <si>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</si>
  <si>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</si>
  <si>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</si>
  <si>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</si>
  <si>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</si>
  <si>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</si>
  <si>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</si>
  <si>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</si>
  <si>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</si>
  <si>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</si>
  <si>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</si>
  <si>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</si>
  <si>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</si>
  <si>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</si>
  <si>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</si>
  <si>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</si>
  <si>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</si>
  <si>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</si>
  <si>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</si>
  <si>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</si>
  <si>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</si>
  <si>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</si>
  <si>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</si>
  <si>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</si>
  <si>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</si>
  <si>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</si>
  <si>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</si>
  <si>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</si>
  <si>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</si>
  <si>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</si>
  <si>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</si>
  <si>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</si>
  <si>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</si>
  <si>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</si>
  <si>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</si>
  <si>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</si>
  <si>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</si>
  <si>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</si>
  <si>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</si>
  <si>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</si>
  <si>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</si>
  <si>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</si>
  <si>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</si>
  <si>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</si>
  <si>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</si>
  <si>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</si>
  <si>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</si>
  <si>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</si>
  <si>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</si>
  <si>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</si>
  <si>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</si>
  <si>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</si>
  <si>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</si>
  <si>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</si>
  <si>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</si>
  <si>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</si>
  <si>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</si>
  <si>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</si>
  <si>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</si>
  <si>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</si>
  <si>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</si>
  <si>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</si>
  <si>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</si>
  <si>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</si>
  <si>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</si>
  <si>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</si>
  <si>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</si>
  <si>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</si>
  <si>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</si>
  <si>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</si>
  <si>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</si>
  <si>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</si>
  <si>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</si>
  <si>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</si>
  <si>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</si>
  <si>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</si>
  <si>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</si>
  <si>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</si>
  <si>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</si>
  <si>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</si>
  <si>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</si>
  <si>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</si>
  <si>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</si>
  <si>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</si>
  <si>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</si>
  <si>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</si>
  <si>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</si>
  <si>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</si>
  <si>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</si>
  <si>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</si>
  <si>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</si>
  <si>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</si>
  <si>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</si>
  <si>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</si>
  <si>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</si>
  <si>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</si>
  <si>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</si>
  <si>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</si>
  <si>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</si>
  <si>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</si>
  <si>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</si>
  <si>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</si>
  <si>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</si>
  <si>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</si>
  <si>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</si>
  <si>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</si>
  <si>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</si>
  <si>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</si>
  <si>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</si>
  <si>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</si>
  <si>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</si>
  <si>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</si>
  <si>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</si>
  <si>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</si>
  <si>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</si>
  <si>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</si>
  <si>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</si>
  <si>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</si>
  <si>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</si>
  <si>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</si>
  <si>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</si>
  <si>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</si>
  <si>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</si>
  <si>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</si>
  <si>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</si>
  <si>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</si>
  <si>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</si>
  <si>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</si>
  <si>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</si>
  <si>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</si>
  <si>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</si>
  <si>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</si>
  <si>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</si>
  <si>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</si>
  <si>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</si>
  <si>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</si>
  <si>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</si>
  <si>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</si>
  <si>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</si>
  <si>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</si>
  <si>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</si>
  <si>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</si>
  <si>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</si>
  <si>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</si>
  <si>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</si>
  <si>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</si>
  <si>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</si>
  <si>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</si>
  <si>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</si>
  <si>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</si>
  <si>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</si>
  <si>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</si>
  <si>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</si>
  <si>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</si>
  <si>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</si>
  <si>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</si>
  <si>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</si>
  <si>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</si>
  <si>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</si>
  <si>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</si>
  <si>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</si>
  <si>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</si>
  <si>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</si>
  <si>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</si>
  <si>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</si>
  <si>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</si>
  <si>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</si>
  <si>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</si>
  <si>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</si>
  <si>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</si>
  <si>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</si>
  <si>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</si>
  <si>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</si>
  <si>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</si>
  <si>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</si>
  <si>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</si>
  <si>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</si>
  <si>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</si>
  <si>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</si>
  <si>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</si>
  <si>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</si>
  <si>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</si>
  <si>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</si>
  <si>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</si>
  <si>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</si>
  <si>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</si>
  <si>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</si>
  <si>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</si>
  <si>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</si>
  <si>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</si>
  <si>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</si>
  <si>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</si>
  <si>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</si>
  <si>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</si>
  <si>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</si>
  <si>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</si>
  <si>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</si>
  <si>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</si>
  <si>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</si>
  <si>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</si>
  <si>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</si>
  <si>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</si>
  <si>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</si>
  <si>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</si>
  <si>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</si>
  <si>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</si>
  <si>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</si>
  <si>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</si>
  <si>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</si>
  <si>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</si>
  <si>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</si>
  <si>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</si>
  <si>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</si>
  <si>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</si>
  <si>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</si>
  <si>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</si>
  <si>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</si>
  <si>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</si>
  <si>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</si>
  <si>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</si>
  <si>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</si>
  <si>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</si>
  <si>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</si>
  <si>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</si>
  <si>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</si>
  <si>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</si>
  <si>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</si>
  <si>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</si>
  <si>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</si>
  <si>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</si>
  <si>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</si>
  <si>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</si>
  <si>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</si>
  <si>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</si>
  <si>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</si>
  <si>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</si>
  <si>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</si>
  <si>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</si>
  <si>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</si>
  <si>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</si>
  <si>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</si>
  <si>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</si>
  <si>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</si>
  <si>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</si>
  <si>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</si>
  <si>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</si>
  <si>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</si>
  <si>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</si>
  <si>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</si>
  <si>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</si>
  <si>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</si>
  <si>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</si>
  <si>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</si>
  <si>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</si>
  <si>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</si>
  <si>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</si>
  <si>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</si>
  <si>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</si>
  <si>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</si>
  <si>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</si>
  <si>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</si>
  <si>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</si>
  <si>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</si>
  <si>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</si>
  <si>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</si>
  <si>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</si>
  <si>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</si>
  <si>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</si>
  <si>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</si>
  <si>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</si>
  <si>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</si>
  <si>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</si>
  <si>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</si>
  <si>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</si>
  <si>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</si>
  <si>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</si>
  <si>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</si>
  <si>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</si>
  <si>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</si>
  <si>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</si>
  <si>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</si>
  <si>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</si>
  <si>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</si>
  <si>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</si>
  <si>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</si>
  <si>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</si>
  <si>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</si>
  <si>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</si>
  <si>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</si>
  <si>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</si>
  <si>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</si>
  <si>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</si>
  <si>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</si>
  <si>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</si>
  <si>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</si>
  <si>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</si>
  <si>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</si>
  <si>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</si>
  <si>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</si>
  <si>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</si>
  <si>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</si>
  <si>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</si>
  <si>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</si>
  <si>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</si>
  <si>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</si>
  <si>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</si>
  <si>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</si>
  <si>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</si>
  <si>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</si>
  <si>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</si>
  <si>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</si>
  <si>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</si>
  <si>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</si>
  <si>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</si>
  <si>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</si>
  <si>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</si>
  <si>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</si>
  <si>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</si>
  <si>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</si>
  <si>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</si>
  <si>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</si>
  <si>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</si>
  <si>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</si>
  <si>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</si>
  <si>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</si>
  <si>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</si>
  <si>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</si>
  <si>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</si>
  <si>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</si>
  <si>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</si>
  <si>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</si>
  <si>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</si>
  <si>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</si>
  <si>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</si>
  <si>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</si>
  <si>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</si>
  <si>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</si>
  <si>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</si>
  <si>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</si>
  <si>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</si>
  <si>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</si>
  <si>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</si>
  <si>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</si>
  <si>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</si>
  <si>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</si>
  <si>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</si>
  <si>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</si>
  <si>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</si>
  <si>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</si>
  <si>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</si>
  <si>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</si>
  <si>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</si>
  <si>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</si>
  <si>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</si>
  <si>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</si>
  <si>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</si>
  <si>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</si>
  <si>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</si>
  <si>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</si>
  <si>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</si>
  <si>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</si>
  <si>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</si>
  <si>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</si>
  <si>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</si>
  <si>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</si>
  <si>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</si>
  <si>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</si>
  <si>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</si>
  <si>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</si>
  <si>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</si>
  <si>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</si>
  <si>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</si>
  <si>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</si>
  <si>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</si>
  <si>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</si>
  <si>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</si>
  <si>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</si>
  <si>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</si>
  <si>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</si>
  <si>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</si>
  <si>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</si>
  <si>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</si>
  <si>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</si>
  <si>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</si>
  <si>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</si>
  <si>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</si>
  <si>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</si>
  <si>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</si>
  <si>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</si>
  <si>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</si>
  <si>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</si>
  <si>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</si>
  <si>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</si>
  <si>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</si>
  <si>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</si>
  <si>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</si>
  <si>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</si>
  <si>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</si>
  <si>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</si>
  <si>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</si>
  <si>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</si>
  <si>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</si>
  <si>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</si>
  <si>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</si>
  <si>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</si>
  <si>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</si>
  <si>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</si>
  <si>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</si>
  <si>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</si>
  <si>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</si>
  <si>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</si>
  <si>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</si>
  <si>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</si>
  <si>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</si>
  <si>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</si>
  <si>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</si>
  <si>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</si>
  <si>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</si>
  <si>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</si>
  <si>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</si>
  <si>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</si>
  <si>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</si>
  <si>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</si>
  <si>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</si>
  <si>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</si>
  <si>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</si>
  <si>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</si>
  <si>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</si>
  <si>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</si>
  <si>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</si>
  <si>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</si>
  <si>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</si>
  <si>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</si>
  <si>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</si>
  <si>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</si>
  <si>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</si>
  <si>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</si>
  <si>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</si>
  <si>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</si>
  <si>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</si>
  <si>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</si>
  <si>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</si>
  <si>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</si>
  <si>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</si>
  <si>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</si>
  <si>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</si>
  <si>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</si>
  <si>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</si>
  <si>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</si>
  <si>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</si>
  <si>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</si>
  <si>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</si>
  <si>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</si>
  <si>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</si>
  <si>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</si>
  <si>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</si>
  <si>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</si>
  <si>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</si>
  <si>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</si>
  <si>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</si>
  <si>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</si>
  <si>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</si>
  <si>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</si>
  <si>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</si>
  <si>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</si>
  <si>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</si>
  <si>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</si>
  <si>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</si>
  <si>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</si>
  <si>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</si>
  <si>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</si>
  <si>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</si>
  <si>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</si>
  <si>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</si>
  <si>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</si>
  <si>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</si>
  <si>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</si>
  <si>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</si>
  <si>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</si>
  <si>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</si>
  <si>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</si>
  <si>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</si>
  <si>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</si>
  <si>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</si>
  <si>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</si>
  <si>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</si>
  <si>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</si>
  <si>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</si>
  <si>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</si>
  <si>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</si>
  <si>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</si>
  <si>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</si>
  <si>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</si>
  <si>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</si>
  <si>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</si>
  <si>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</si>
  <si>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</si>
  <si>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</si>
  <si>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</si>
  <si>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</si>
  <si>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</si>
  <si>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</si>
  <si>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</si>
  <si>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</si>
  <si>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</si>
  <si>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</si>
  <si>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</si>
  <si>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</si>
  <si>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</si>
  <si>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</si>
  <si>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</si>
  <si>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</si>
  <si>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</si>
  <si>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</si>
  <si>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</si>
  <si>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</si>
  <si>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</si>
  <si>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</si>
  <si>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</si>
  <si>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</si>
  <si>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</si>
  <si>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</si>
  <si>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</si>
  <si>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</si>
  <si>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</si>
  <si>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</si>
  <si>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</si>
  <si>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</si>
  <si>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</si>
  <si>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</si>
  <si>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</si>
  <si>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</si>
  <si>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</si>
  <si>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</si>
  <si>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</si>
  <si>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</si>
  <si>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</si>
  <si>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</si>
  <si>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</si>
  <si>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</si>
  <si>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</si>
  <si>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</si>
  <si>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</si>
  <si>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</si>
  <si>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</si>
  <si>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</si>
  <si>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</si>
  <si>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</si>
  <si>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</si>
  <si>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</si>
  <si>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</si>
  <si>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</si>
  <si>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</si>
  <si>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</si>
  <si>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</si>
  <si>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</si>
  <si>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</si>
  <si>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</si>
  <si>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</si>
  <si>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</si>
  <si>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</si>
  <si>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</si>
  <si>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</si>
  <si>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</si>
  <si>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</si>
  <si>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</si>
  <si>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</si>
  <si>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</si>
  <si>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</si>
  <si>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</si>
  <si>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</si>
  <si>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</si>
  <si>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</si>
  <si>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</si>
  <si>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</si>
  <si>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</si>
  <si>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</si>
  <si>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</si>
  <si>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</si>
  <si>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</si>
  <si>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</si>
  <si>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</si>
  <si>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</si>
  <si>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</si>
  <si>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</si>
  <si>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</si>
  <si>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</si>
  <si>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</si>
  <si>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</si>
  <si>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</si>
  <si>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</si>
  <si>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</si>
  <si>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</si>
  <si>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</si>
  <si>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</si>
  <si>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</si>
  <si>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</si>
  <si>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</si>
  <si>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</si>
  <si>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</si>
  <si>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</si>
  <si>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</si>
  <si>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</si>
  <si>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</si>
  <si>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</si>
  <si>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</si>
  <si>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</si>
  <si>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</si>
  <si>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</si>
  <si>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</si>
  <si>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</si>
  <si>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</si>
  <si>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</si>
  <si>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</si>
  <si>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</si>
  <si>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</si>
  <si>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</si>
  <si>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</si>
  <si>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</si>
  <si>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</si>
  <si>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</si>
  <si>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</si>
  <si>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</si>
  <si>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</si>
  <si>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</si>
  <si>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</si>
  <si>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</si>
  <si>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</si>
  <si>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</si>
  <si>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</si>
  <si>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</si>
  <si>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</si>
  <si>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</si>
  <si>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</si>
  <si>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</si>
  <si>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</si>
  <si>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</si>
  <si>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</si>
  <si>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</si>
  <si>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</si>
  <si>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</si>
  <si>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</si>
  <si>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</si>
  <si>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</si>
  <si>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</si>
  <si>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</si>
  <si>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</si>
  <si>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</si>
  <si>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</si>
  <si>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</si>
  <si>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</si>
  <si>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</si>
  <si>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</si>
  <si>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</si>
  <si>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</si>
  <si>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</si>
  <si>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</si>
  <si>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</si>
  <si>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</si>
  <si>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</si>
  <si>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</si>
  <si>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</si>
  <si>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</si>
  <si>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</si>
  <si>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</si>
  <si>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</si>
  <si>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</si>
  <si>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</si>
  <si>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</si>
  <si>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</si>
  <si>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</si>
  <si>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</si>
  <si>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</si>
  <si>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</si>
  <si>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</si>
  <si>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</si>
  <si>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</si>
  <si>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</si>
  <si>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</si>
  <si>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</si>
  <si>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</si>
  <si>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</si>
  <si>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</si>
  <si>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</si>
  <si>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</si>
  <si>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</si>
  <si>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</si>
  <si>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</si>
  <si>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</si>
  <si>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</si>
  <si>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</si>
  <si>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</si>
  <si>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</si>
  <si>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</si>
  <si>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</si>
  <si>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</si>
  <si>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</si>
  <si>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</si>
  <si>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</si>
  <si>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</si>
  <si>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</si>
  <si>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</si>
  <si>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</si>
  <si>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</si>
  <si>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</si>
  <si>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</si>
  <si>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</si>
  <si>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</si>
  <si>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</si>
  <si>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</si>
  <si>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</si>
  <si>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</si>
  <si>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</si>
  <si>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</si>
  <si>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</si>
  <si>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</si>
  <si>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</si>
  <si>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</si>
  <si>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</si>
  <si>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</si>
  <si>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</si>
  <si>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</si>
  <si>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</si>
  <si>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</si>
  <si>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</si>
  <si>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</si>
  <si>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</si>
  <si>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</si>
  <si>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</si>
  <si>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</si>
  <si>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</si>
  <si>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</si>
  <si>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</si>
  <si>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</si>
  <si>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</si>
  <si>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</si>
  <si>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</si>
  <si>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</si>
  <si>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</si>
  <si>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</si>
  <si>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</si>
  <si>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</si>
  <si>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</si>
  <si>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</si>
  <si>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</si>
  <si>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</si>
  <si>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</si>
  <si>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</si>
  <si>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</si>
  <si>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</si>
  <si>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</si>
  <si>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</si>
  <si>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</si>
  <si>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</si>
  <si>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</si>
  <si>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</si>
  <si>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</si>
  <si>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</si>
  <si>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</si>
  <si>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</si>
  <si>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</si>
  <si>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</si>
  <si>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</si>
  <si>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</si>
  <si>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</si>
  <si>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</si>
  <si>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</si>
  <si>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</si>
  <si>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</si>
  <si>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</si>
  <si>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</si>
  <si>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</si>
  <si>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</si>
  <si>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</si>
  <si>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</si>
  <si>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</si>
  <si>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</si>
  <si>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</si>
  <si>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</si>
  <si>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</si>
  <si>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</si>
  <si>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</si>
  <si>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</si>
  <si>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</si>
  <si>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</si>
  <si>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</si>
  <si>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</si>
  <si>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</si>
  <si>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</si>
  <si>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</si>
  <si>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</si>
  <si>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</si>
  <si>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</si>
  <si>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</si>
  <si>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</si>
  <si>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</si>
  <si>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</si>
  <si>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</si>
  <si>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</si>
  <si>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</si>
  <si>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</si>
  <si>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</si>
  <si>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</si>
  <si>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</si>
  <si>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</si>
  <si>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</si>
  <si>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</si>
  <si>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</si>
  <si>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</si>
  <si>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</si>
  <si>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</si>
  <si>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</si>
  <si>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</si>
  <si>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</si>
  <si>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</si>
  <si>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</si>
  <si>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</si>
  <si>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</si>
  <si>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</si>
  <si>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</si>
  <si>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</si>
  <si>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</si>
  <si>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</si>
  <si>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</si>
  <si>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</si>
  <si>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</si>
  <si>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</si>
  <si>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</si>
  <si>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</si>
  <si>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</si>
  <si>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</si>
  <si>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</si>
  <si>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</si>
  <si>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</si>
  <si>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</si>
  <si>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</si>
  <si>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</si>
  <si>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</si>
  <si>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</si>
  <si>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</si>
  <si>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</si>
  <si>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</si>
  <si>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</si>
  <si>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</si>
  <si>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</si>
  <si>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</si>
  <si>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</si>
  <si>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</si>
  <si>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</si>
  <si>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</si>
  <si>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</si>
  <si>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</si>
  <si>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</si>
  <si>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</si>
  <si>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</si>
  <si>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</si>
  <si>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</si>
  <si>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</si>
  <si>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</si>
  <si>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</si>
  <si>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</si>
  <si>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</si>
  <si>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</si>
  <si>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</si>
  <si>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</si>
  <si>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</si>
  <si>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</si>
  <si>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</si>
  <si>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</si>
  <si>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</si>
  <si>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</si>
  <si>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</si>
  <si>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</si>
  <si>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</si>
  <si>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</si>
  <si>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</si>
  <si>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</si>
  <si>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</si>
  <si>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</si>
  <si>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</si>
  <si>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</si>
  <si>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</si>
  <si>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</si>
  <si>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</si>
  <si>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</si>
  <si>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</si>
  <si>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</si>
  <si>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</si>
  <si>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</si>
  <si>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</si>
  <si>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</si>
  <si>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</si>
  <si>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</si>
  <si>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</si>
  <si>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</si>
  <si>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</si>
  <si>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</si>
  <si>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</si>
  <si>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</si>
  <si>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</si>
  <si>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</si>
  <si>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</si>
  <si>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</si>
  <si>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</si>
  <si>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</si>
  <si>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</si>
  <si>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</si>
  <si>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</si>
  <si>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</si>
  <si>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</si>
  <si>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</si>
  <si>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</si>
  <si>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</si>
  <si>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</si>
  <si>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</si>
  <si>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</si>
  <si>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</si>
  <si>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</si>
  <si>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</si>
  <si>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</si>
  <si>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</si>
  <si>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</si>
  <si>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</si>
  <si>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</si>
  <si>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</si>
  <si>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</si>
  <si>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</si>
  <si>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</si>
  <si>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</si>
  <si>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</si>
  <si>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</si>
  <si>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</si>
  <si>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</si>
  <si>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</si>
  <si>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</si>
  <si>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</si>
  <si>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</si>
  <si>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</si>
  <si>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</si>
  <si>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</si>
  <si>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</si>
  <si>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</si>
  <si>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</si>
  <si>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</si>
  <si>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</si>
  <si>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</si>
  <si>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</si>
  <si>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</si>
  <si>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</si>
  <si>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</si>
  <si>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</si>
  <si>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</si>
  <si>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</si>
  <si>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</si>
  <si>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</si>
  <si>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</si>
  <si>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</si>
  <si>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</si>
  <si>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</si>
  <si>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</si>
  <si>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</si>
  <si>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</si>
  <si>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</si>
  <si>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</si>
  <si>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</si>
  <si>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</si>
  <si>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</si>
  <si>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</si>
  <si>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</si>
  <si>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</si>
  <si>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</si>
  <si>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</si>
  <si>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</si>
  <si>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</si>
  <si>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</si>
  <si>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</si>
  <si>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</si>
  <si>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</si>
  <si>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</si>
  <si>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</si>
  <si>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</si>
  <si>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</si>
  <si>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</si>
  <si>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</si>
  <si>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</si>
  <si>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</si>
  <si>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</si>
  <si>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</si>
  <si>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</si>
  <si>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</si>
  <si>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</si>
  <si>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</si>
  <si>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</si>
  <si>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</si>
  <si>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</si>
  <si>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</si>
  <si>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</si>
  <si>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</si>
  <si>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</si>
  <si>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</si>
  <si>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</si>
  <si>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</si>
  <si>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</si>
  <si>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</si>
  <si>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</si>
  <si>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</si>
  <si>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</si>
  <si>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</si>
  <si>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</si>
  <si>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</si>
  <si>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</si>
  <si>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</si>
  <si>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</si>
  <si>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</si>
  <si>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</si>
  <si>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</si>
  <si>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</si>
  <si>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</si>
  <si>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</si>
  <si>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</si>
  <si>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</si>
  <si>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</si>
  <si>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</si>
  <si>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</si>
  <si>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</si>
  <si>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</si>
  <si>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</si>
  <si>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</si>
  <si>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</si>
  <si>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</si>
  <si>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</si>
  <si>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</si>
  <si>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</si>
  <si>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</si>
  <si>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</si>
  <si>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</si>
  <si>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</si>
  <si>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</si>
  <si>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</si>
  <si>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</si>
  <si>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</si>
  <si>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</si>
  <si>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</si>
  <si>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</si>
  <si>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</si>
  <si>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</si>
  <si>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</si>
  <si>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</si>
  <si>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</si>
  <si>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</si>
  <si>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</si>
  <si>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</si>
  <si>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</si>
  <si>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</si>
  <si>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</si>
  <si>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</si>
  <si>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</si>
  <si>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</si>
  <si>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</si>
  <si>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</si>
  <si>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</si>
  <si>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</si>
  <si>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</si>
  <si>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</si>
  <si>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</si>
  <si>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</si>
  <si>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</si>
  <si>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</si>
  <si>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</si>
  <si>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</si>
  <si>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</si>
  <si>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</si>
  <si>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</si>
  <si>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</si>
  <si>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</si>
  <si>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</si>
  <si>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</si>
  <si>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</si>
  <si>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</si>
  <si>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</si>
  <si>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</si>
  <si>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</si>
  <si>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</si>
  <si>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</si>
  <si>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</si>
  <si>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</si>
  <si>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</si>
  <si>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</si>
  <si>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</si>
  <si>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</si>
  <si>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</si>
  <si>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</si>
  <si>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</si>
  <si>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</si>
  <si>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</si>
  <si>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</si>
  <si>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</si>
  <si>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</si>
  <si>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</si>
  <si>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</si>
  <si>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</si>
  <si>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</si>
  <si>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</si>
  <si>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</si>
  <si>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</si>
  <si>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</si>
  <si>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</si>
  <si>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</si>
  <si>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</si>
  <si>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</si>
  <si>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</si>
  <si>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</si>
  <si>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</si>
  <si>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</si>
  <si>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</si>
  <si>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</si>
  <si>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</si>
  <si>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</si>
  <si>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</si>
  <si>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</si>
  <si>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</si>
  <si>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</si>
  <si>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</si>
  <si>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</si>
  <si>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</si>
  <si>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</si>
  <si>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</si>
  <si>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</si>
  <si>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</si>
  <si>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</si>
  <si>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</si>
  <si>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</si>
  <si>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</si>
  <si>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</si>
  <si>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</si>
  <si>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</si>
  <si>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</si>
  <si>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</si>
  <si>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</si>
  <si>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</si>
  <si>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</si>
  <si>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</si>
  <si>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</si>
  <si>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</si>
  <si>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</si>
  <si>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</si>
  <si>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</si>
  <si>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</si>
  <si>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</si>
  <si>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</si>
  <si>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</si>
  <si>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</si>
  <si>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</si>
  <si>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</si>
  <si>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</si>
  <si>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</si>
  <si>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</si>
  <si>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</si>
  <si>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</si>
  <si>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</si>
  <si>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</si>
  <si>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</si>
  <si>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</si>
  <si>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</si>
  <si>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</si>
  <si>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</si>
  <si>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</si>
  <si>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</si>
  <si>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</si>
  <si>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</si>
  <si>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</si>
  <si>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</si>
  <si>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</si>
  <si>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</si>
  <si>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</si>
  <si>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</si>
  <si>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</si>
  <si>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</si>
  <si>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</si>
  <si>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</si>
  <si>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</si>
  <si>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</si>
  <si>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</si>
  <si>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</si>
  <si>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</si>
  <si>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</si>
  <si>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</si>
  <si>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</si>
  <si>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</si>
  <si>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</si>
  <si>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</si>
  <si>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</si>
  <si>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</si>
  <si>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</si>
  <si>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</si>
  <si>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</si>
  <si>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</si>
  <si>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</si>
  <si>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</si>
  <si>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</si>
  <si>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</si>
  <si>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</si>
  <si>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</si>
  <si>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</si>
  <si>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</si>
  <si>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</si>
  <si>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</si>
  <si>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</si>
  <si>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</si>
  <si>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</si>
  <si>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</si>
  <si>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</si>
  <si>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</si>
  <si>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</si>
  <si>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</si>
  <si>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</si>
  <si>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</si>
  <si>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</si>
  <si>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</si>
  <si>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</si>
  <si>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</si>
  <si>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</si>
  <si>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</si>
  <si>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</si>
  <si>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</si>
  <si>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</si>
  <si>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</si>
  <si>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</si>
  <si>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</si>
  <si>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</si>
  <si>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</si>
  <si>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</si>
  <si>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</si>
  <si>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</si>
  <si>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</si>
  <si>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</si>
  <si>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</si>
  <si>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</si>
  <si>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</si>
  <si>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</si>
  <si>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</si>
  <si>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</si>
  <si>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</si>
  <si>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</si>
  <si>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</si>
  <si>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</si>
  <si>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</si>
  <si>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</si>
  <si>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</si>
  <si>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</si>
  <si>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</si>
  <si>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</si>
  <si>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</si>
  <si>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</si>
  <si>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</si>
  <si>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</si>
  <si>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</si>
  <si>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</si>
  <si>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</si>
  <si>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</si>
  <si>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</si>
  <si>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</si>
  <si>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</si>
  <si>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</si>
  <si>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</si>
  <si>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</si>
  <si>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</si>
  <si>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</si>
  <si>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</si>
  <si>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</si>
  <si>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</si>
  <si>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</si>
  <si>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</si>
  <si>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</si>
  <si>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</si>
  <si>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</si>
  <si>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</si>
  <si>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</si>
  <si>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</si>
  <si>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</si>
  <si>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</si>
  <si>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</si>
  <si>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</si>
  <si>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</si>
  <si>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</si>
  <si>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</si>
  <si>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</si>
  <si>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</si>
  <si>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</si>
  <si>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</si>
  <si>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</si>
  <si>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</si>
  <si>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</si>
  <si>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</si>
  <si>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</si>
  <si>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</si>
  <si>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</si>
  <si>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</si>
  <si>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</si>
  <si>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</si>
  <si>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</si>
  <si>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</si>
  <si>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</si>
  <si>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</si>
  <si>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</si>
  <si>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</si>
  <si>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</si>
  <si>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</si>
  <si>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</si>
  <si>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</si>
  <si>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</si>
  <si>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</si>
  <si>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</si>
  <si>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</si>
  <si>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</si>
  <si>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</si>
  <si>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</si>
  <si>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</si>
  <si>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</si>
  <si>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</si>
  <si>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</si>
  <si>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</si>
  <si>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</si>
  <si>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</si>
  <si>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</si>
  <si>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</si>
  <si>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</si>
  <si>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</si>
  <si>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</si>
  <si>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</si>
  <si>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</si>
  <si>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</si>
  <si>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</si>
  <si>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</si>
  <si>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</si>
  <si>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</si>
  <si>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</si>
  <si>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</si>
  <si>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</si>
  <si>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</si>
  <si>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</si>
  <si>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</si>
  <si>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</si>
  <si>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</si>
  <si>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</si>
  <si>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</si>
  <si>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</si>
  <si>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</si>
  <si>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</si>
  <si>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</si>
  <si>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</si>
  <si>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</si>
  <si>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</si>
  <si>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</si>
  <si>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</si>
  <si>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</si>
  <si>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</si>
  <si>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</si>
  <si>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</si>
  <si>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</si>
  <si>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</si>
  <si>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</si>
  <si>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</si>
  <si>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</si>
  <si>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</si>
  <si>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</si>
  <si>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</si>
  <si>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</si>
  <si>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</si>
  <si>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</si>
  <si>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</si>
  <si>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</si>
  <si>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</si>
  <si>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</si>
  <si>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</si>
  <si>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</si>
  <si>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</si>
  <si>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</si>
  <si>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</si>
  <si>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</si>
  <si>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</si>
  <si>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</si>
  <si>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</si>
  <si>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</si>
  <si>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</si>
  <si>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</si>
  <si>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</si>
  <si>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</si>
  <si>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</si>
  <si>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</si>
  <si>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</si>
  <si>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</si>
  <si>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</si>
  <si>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</si>
  <si>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</si>
  <si>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</si>
  <si>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</si>
  <si>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</si>
  <si>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</si>
  <si>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</si>
  <si>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</si>
  <si>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</si>
  <si>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</si>
  <si>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</si>
  <si>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</si>
  <si>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</si>
  <si>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</si>
  <si>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</si>
  <si>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</si>
  <si>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</si>
  <si>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</si>
  <si>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</si>
  <si>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</si>
  <si>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</si>
  <si>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</si>
  <si>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</si>
  <si>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</si>
  <si>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</si>
  <si>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</si>
  <si>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</si>
  <si>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</si>
  <si>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</si>
  <si>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</si>
  <si>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</si>
  <si>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</si>
  <si>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</si>
  <si>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</si>
  <si>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</si>
  <si>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</si>
  <si>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</si>
  <si>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</si>
  <si>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</si>
  <si>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</si>
  <si>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</si>
  <si>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</si>
  <si>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</si>
  <si>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</si>
  <si>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</si>
  <si>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</si>
  <si>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</si>
  <si>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</si>
  <si>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</si>
  <si>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</si>
  <si>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</si>
  <si>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</si>
  <si>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</si>
  <si>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</si>
  <si>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</si>
  <si>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</si>
  <si>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</si>
  <si>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</si>
  <si>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</si>
  <si>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</si>
  <si>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</si>
  <si>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</si>
  <si>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</si>
  <si>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</si>
  <si>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</si>
  <si>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</si>
  <si>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</si>
  <si>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</si>
  <si>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</si>
  <si>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</si>
  <si>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</si>
  <si>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</si>
  <si>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</si>
  <si>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</si>
  <si>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</si>
  <si>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</si>
  <si>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</si>
  <si>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</si>
  <si>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</si>
  <si>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</si>
  <si>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</si>
  <si>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</si>
  <si>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</si>
  <si>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</si>
  <si>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</si>
  <si>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</si>
  <si>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</si>
  <si>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</si>
  <si>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</si>
  <si>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</si>
  <si>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</si>
  <si>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</si>
  <si>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</si>
  <si>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</si>
  <si>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</si>
  <si>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</si>
  <si>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</si>
  <si>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</si>
  <si>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</si>
  <si>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</si>
  <si>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</si>
  <si>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</si>
  <si>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</si>
  <si>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</si>
  <si>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</si>
  <si>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</si>
  <si>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</si>
  <si>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</si>
  <si>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</si>
  <si>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</si>
  <si>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</si>
  <si>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</si>
  <si>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</si>
  <si>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</si>
  <si>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</si>
  <si>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</si>
  <si>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</si>
  <si>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</si>
  <si>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</si>
  <si>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</si>
  <si>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</si>
  <si>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</si>
  <si>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</si>
  <si>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</si>
  <si>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</si>
  <si>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</si>
  <si>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</si>
  <si>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</si>
  <si>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</si>
  <si>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</si>
  <si>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</si>
  <si>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</si>
  <si>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</si>
  <si>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</si>
  <si>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</si>
  <si>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</si>
  <si>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</si>
  <si>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</si>
  <si>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</si>
  <si>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</si>
  <si>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</si>
  <si>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</si>
  <si>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</si>
  <si>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</si>
  <si>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</si>
  <si>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</si>
  <si>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</si>
  <si>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</si>
  <si>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</si>
  <si>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</si>
  <si>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</si>
  <si>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</si>
  <si>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</si>
  <si>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</si>
  <si>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</si>
  <si>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</si>
  <si>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</si>
  <si>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</si>
  <si>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</si>
  <si>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</si>
  <si>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</si>
  <si>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</si>
  <si>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</si>
  <si>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</si>
  <si>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</si>
  <si>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</si>
  <si>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</si>
  <si>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</si>
  <si>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</si>
  <si>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</si>
  <si>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</si>
  <si>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</si>
  <si>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</si>
  <si>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</si>
  <si>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</si>
  <si>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</si>
  <si>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</si>
  <si>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</si>
  <si>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</si>
  <si>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</si>
  <si>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</si>
  <si>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</si>
  <si>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</si>
  <si>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</si>
  <si>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</si>
  <si>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</si>
  <si>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</si>
  <si>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</si>
  <si>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</si>
  <si>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</si>
  <si>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</si>
  <si>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</si>
  <si>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</si>
  <si>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</si>
  <si>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</si>
  <si>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</si>
  <si>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</si>
  <si>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</si>
  <si>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</si>
  <si>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</si>
  <si>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</si>
  <si>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</si>
  <si>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</si>
  <si>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</si>
  <si>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</si>
  <si>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</si>
  <si>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</si>
  <si>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</si>
  <si>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</si>
  <si>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</si>
  <si>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</si>
  <si>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</si>
  <si>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</si>
  <si>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</si>
  <si>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</si>
  <si>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</si>
  <si>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</si>
  <si>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</si>
  <si>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</si>
  <si>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</si>
  <si>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</si>
  <si>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</si>
  <si>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</si>
  <si>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</si>
  <si>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</si>
  <si>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</si>
  <si>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</si>
  <si>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</si>
  <si>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</si>
  <si>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</si>
  <si>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</si>
  <si>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</si>
  <si>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</si>
  <si>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</si>
  <si>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</si>
  <si>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</si>
  <si>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</si>
  <si>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</si>
  <si>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</si>
  <si>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</si>
  <si>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</si>
  <si>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</si>
  <si>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</si>
  <si>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</si>
  <si>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</si>
  <si>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</si>
  <si>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</si>
  <si>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</si>
  <si>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</si>
  <si>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</si>
  <si>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</si>
  <si>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</si>
  <si>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</si>
  <si>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</si>
  <si>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</si>
  <si>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</si>
  <si>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</si>
  <si>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</si>
  <si>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</si>
  <si>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</si>
  <si>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</si>
  <si>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</si>
  <si>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</si>
  <si>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</si>
  <si>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</si>
  <si>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</si>
  <si>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</si>
  <si>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</si>
  <si>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</si>
  <si>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</si>
  <si>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</si>
  <si>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</si>
  <si>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</si>
  <si>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</si>
  <si>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</si>
  <si>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</si>
  <si>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</si>
  <si>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</si>
  <si>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</si>
  <si>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</si>
  <si>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</si>
  <si>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</si>
  <si>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</si>
  <si>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</si>
  <si>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</si>
  <si>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</si>
  <si>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</si>
  <si>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</si>
  <si>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</si>
  <si>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</si>
  <si>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</si>
  <si>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</si>
  <si>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</si>
  <si>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</si>
  <si>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</si>
  <si>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</si>
  <si>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</si>
  <si>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</si>
  <si>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</si>
  <si>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</si>
  <si>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</si>
  <si>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</si>
  <si>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</si>
  <si>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</si>
  <si>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</si>
  <si>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</si>
  <si>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</si>
  <si>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</si>
  <si>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</si>
  <si>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</si>
  <si>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</si>
  <si>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</si>
  <si>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</si>
  <si>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</si>
  <si>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</si>
  <si>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</si>
  <si>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</si>
  <si>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</si>
  <si>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</si>
  <si>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</si>
  <si>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</si>
  <si>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</si>
  <si>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</si>
  <si>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</si>
  <si>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</si>
  <si>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</si>
  <si>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</si>
  <si>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</si>
  <si>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</si>
  <si>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</si>
  <si>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</si>
  <si>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</si>
  <si>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</si>
  <si>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</si>
  <si>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</si>
  <si>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</si>
  <si>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</si>
  <si>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</si>
  <si>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</si>
  <si>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</si>
  <si>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</si>
  <si>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</si>
  <si>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</si>
  <si>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</si>
  <si>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</si>
  <si>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</si>
  <si>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</si>
  <si>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</si>
  <si>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</si>
  <si>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</si>
  <si>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</si>
  <si>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</si>
  <si>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</si>
  <si>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</si>
  <si>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</si>
  <si>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</si>
  <si>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</si>
  <si>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</si>
  <si>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</si>
  <si>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</si>
  <si>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</si>
  <si>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</si>
  <si>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</si>
  <si>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</si>
  <si>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</si>
  <si>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</si>
  <si>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</si>
  <si>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</si>
  <si>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</si>
  <si>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</si>
  <si>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</si>
  <si>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</si>
  <si>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</si>
  <si>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</si>
  <si>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</si>
  <si>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</si>
  <si>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</si>
  <si>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</si>
  <si>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</si>
  <si>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</si>
  <si>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</si>
  <si>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</si>
  <si>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</si>
  <si>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</si>
  <si>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</si>
  <si>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</si>
  <si>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</si>
  <si>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</si>
  <si>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</si>
  <si>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</si>
  <si>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</si>
  <si>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</si>
  <si>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</si>
  <si>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</si>
  <si>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</si>
  <si>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</si>
  <si>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</si>
  <si>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</si>
  <si>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</si>
  <si>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</si>
  <si>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</si>
  <si>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</si>
  <si>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</si>
  <si>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</si>
  <si>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</si>
  <si>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</si>
  <si>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</si>
  <si>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</si>
  <si>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</si>
  <si>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</si>
  <si>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</si>
  <si>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</si>
  <si>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</si>
  <si>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</si>
  <si>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</si>
  <si>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</si>
  <si>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</si>
  <si>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</si>
  <si>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</si>
  <si>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</si>
  <si>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</si>
  <si>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</si>
  <si>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</si>
  <si>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</si>
  <si>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</si>
  <si>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</si>
  <si>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</si>
  <si>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</si>
  <si>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</si>
  <si>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</si>
  <si>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</si>
  <si>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</si>
  <si>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</si>
  <si>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</si>
  <si>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</si>
  <si>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</si>
  <si>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</si>
  <si>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</si>
  <si>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</si>
  <si>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</si>
  <si>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</si>
  <si>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</si>
  <si>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</si>
  <si>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</si>
  <si>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</si>
  <si>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</si>
  <si>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</si>
  <si>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</si>
  <si>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</si>
  <si>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</si>
  <si>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</si>
  <si>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</si>
  <si>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</si>
  <si>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</si>
  <si>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</si>
  <si>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</si>
  <si>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</si>
  <si>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</si>
  <si>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</si>
  <si>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</si>
  <si>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</si>
  <si>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</si>
  <si>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</si>
  <si>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</si>
  <si>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</si>
  <si>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</si>
  <si>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</si>
  <si>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</si>
  <si>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</si>
  <si>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</si>
  <si>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</si>
  <si>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</si>
  <si>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</si>
  <si>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</si>
  <si>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</si>
  <si>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</si>
  <si>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</si>
  <si>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</si>
  <si>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</si>
  <si>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</si>
  <si>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</si>
  <si>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</si>
  <si>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</si>
  <si>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</si>
  <si>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</si>
  <si>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</si>
  <si>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</si>
  <si>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</si>
  <si>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</si>
  <si>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</si>
  <si>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</si>
  <si>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</si>
  <si>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</si>
  <si>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</si>
  <si>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</si>
  <si>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</si>
  <si>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</si>
  <si>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</si>
  <si>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</si>
  <si>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</si>
  <si>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</si>
  <si>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</si>
  <si>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</si>
  <si>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</si>
  <si>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</si>
  <si>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</si>
  <si>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</si>
  <si>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</si>
  <si>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</si>
  <si>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</si>
  <si>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</si>
  <si>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</si>
  <si>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</si>
  <si>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</si>
  <si>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</si>
  <si>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</si>
  <si>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</si>
  <si>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</si>
  <si>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</si>
  <si>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</si>
  <si>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</si>
  <si>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</si>
  <si>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</si>
  <si>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</si>
  <si>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</si>
  <si>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</si>
  <si>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</si>
  <si>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</si>
  <si>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</si>
  <si>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</si>
  <si>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</si>
  <si>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</si>
  <si>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</si>
  <si>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</si>
  <si>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</si>
  <si>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</si>
  <si>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</si>
  <si>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</si>
  <si>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</si>
  <si>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</si>
  <si>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</si>
  <si>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</si>
  <si>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</si>
  <si>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</si>
  <si>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</si>
  <si>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</si>
  <si>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</si>
  <si>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</si>
  <si>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</si>
  <si>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</si>
  <si>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</si>
  <si>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</si>
  <si>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</si>
  <si>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</si>
  <si>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</si>
  <si>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</si>
  <si>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</si>
  <si>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</si>
  <si>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</si>
  <si>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</si>
  <si>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</si>
  <si>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</si>
  <si>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</si>
  <si>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</si>
  <si>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</si>
  <si>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</si>
  <si>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</si>
  <si>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</si>
  <si>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</si>
  <si>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</si>
  <si>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</si>
  <si>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</si>
  <si>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</si>
  <si>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</si>
  <si>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</si>
  <si>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</si>
  <si>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</si>
  <si>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</si>
  <si>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</si>
  <si>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</si>
  <si>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</si>
  <si>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</si>
  <si>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</si>
  <si>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</si>
  <si>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</si>
  <si>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</si>
  <si>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</si>
  <si>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</si>
  <si>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</si>
  <si>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</si>
  <si>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</si>
  <si>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</si>
  <si>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</si>
  <si>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</si>
  <si>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</si>
  <si>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</si>
  <si>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</si>
  <si>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</si>
  <si>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</si>
  <si>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</si>
  <si>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</si>
  <si>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</si>
  <si>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</si>
  <si>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</si>
  <si>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</si>
  <si>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</si>
  <si>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</si>
  <si>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</si>
  <si>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</si>
  <si>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</si>
  <si>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</si>
  <si>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</si>
  <si>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</si>
  <si>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</si>
  <si>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</si>
  <si>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</si>
  <si>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</si>
  <si>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</si>
  <si>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</si>
  <si>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</si>
  <si>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</si>
  <si>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</si>
  <si>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</si>
  <si>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</si>
  <si>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</si>
  <si>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</si>
  <si>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</si>
  <si>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</si>
  <si>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</si>
  <si>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</si>
  <si>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</si>
  <si>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</si>
  <si>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</si>
  <si>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</si>
  <si>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</si>
  <si>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</si>
  <si>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</si>
  <si>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</si>
  <si>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</si>
  <si>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</si>
  <si>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</si>
  <si>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</si>
  <si>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</si>
  <si>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</si>
  <si>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</si>
  <si>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</si>
  <si>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</si>
  <si>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</si>
  <si>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</si>
  <si>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</si>
  <si>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</si>
  <si>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</si>
  <si>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</si>
  <si>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</si>
  <si>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</si>
  <si>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</si>
  <si>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</si>
  <si>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</si>
  <si>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</si>
  <si>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</si>
  <si>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</si>
  <si>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</si>
  <si>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</si>
  <si>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</si>
  <si>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</si>
  <si>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</si>
  <si>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</si>
  <si>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</si>
  <si>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</si>
  <si>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</si>
  <si>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</si>
  <si>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</si>
  <si>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</si>
  <si>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</si>
  <si>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</si>
  <si>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</si>
  <si>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</si>
  <si>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</si>
  <si>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</si>
  <si>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</si>
  <si>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</si>
  <si>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</si>
  <si>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</si>
  <si>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</si>
  <si>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</si>
  <si>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</si>
  <si>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</si>
  <si>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</si>
  <si>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</si>
  <si>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</si>
  <si>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</si>
  <si>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</si>
  <si>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</si>
  <si>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</si>
  <si>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</si>
  <si>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</si>
  <si>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</si>
  <si>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</si>
  <si>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</si>
  <si>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</si>
  <si>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</si>
  <si>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</si>
  <si>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</si>
  <si>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</si>
  <si>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</si>
  <si>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</si>
  <si>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</si>
  <si>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</si>
  <si>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</si>
  <si>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</si>
  <si>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</si>
  <si>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</si>
  <si>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</si>
  <si>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</si>
  <si>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</si>
  <si>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</si>
  <si>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</si>
  <si>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</si>
  <si>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</si>
  <si>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</si>
  <si>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</si>
  <si>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</si>
  <si>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</si>
  <si>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</si>
  <si>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</si>
  <si>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</si>
  <si>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</si>
  <si>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</si>
  <si>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</si>
  <si>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</si>
  <si>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</si>
  <si>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</si>
  <si>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</si>
  <si>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</si>
  <si>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</si>
  <si>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</si>
  <si>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</si>
  <si>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</si>
  <si>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</si>
  <si>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</si>
  <si>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</si>
  <si>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</si>
  <si>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</si>
  <si>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</si>
  <si>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</si>
  <si>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</si>
  <si>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</si>
  <si>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</si>
  <si>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</si>
  <si>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</si>
  <si>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</si>
  <si>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</si>
  <si>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</si>
  <si>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</si>
  <si>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</si>
  <si>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</si>
  <si>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</si>
  <si>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</si>
  <si>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</si>
  <si>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</si>
  <si>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</si>
  <si>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</si>
  <si>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</si>
  <si>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</si>
  <si>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</si>
  <si>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</si>
  <si>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</si>
  <si>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</si>
  <si>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</si>
  <si>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</si>
  <si>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</si>
  <si>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</si>
  <si>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</si>
  <si>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</si>
  <si>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</si>
  <si>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</si>
  <si>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</si>
  <si>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</si>
  <si>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</si>
  <si>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</si>
  <si>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</si>
  <si>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</si>
  <si>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</si>
  <si>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</si>
  <si>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</si>
  <si>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</si>
  <si>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</si>
  <si>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</si>
  <si>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</si>
  <si>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</si>
  <si>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</si>
  <si>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</si>
  <si>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</si>
  <si>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</si>
  <si>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</si>
  <si>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</si>
  <si>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</si>
  <si>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</si>
  <si>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</si>
  <si>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</si>
  <si>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</si>
  <si>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</si>
  <si>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</si>
  <si>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</si>
  <si>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</si>
  <si>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</si>
  <si>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</si>
  <si>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</si>
  <si>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</si>
  <si>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</si>
  <si>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</si>
  <si>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</si>
  <si>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</si>
  <si>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</si>
  <si>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</si>
  <si>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</si>
  <si>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</si>
  <si>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</si>
  <si>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</si>
  <si>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</si>
  <si>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</si>
  <si>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</si>
  <si>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</si>
  <si>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</si>
  <si>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</si>
  <si>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</si>
  <si>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</si>
  <si>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</si>
  <si>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</si>
  <si>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</si>
  <si>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</si>
  <si>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</si>
  <si>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</si>
  <si>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</si>
  <si>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</si>
  <si>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</si>
  <si>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</si>
  <si>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</si>
  <si>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</si>
  <si>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</si>
  <si>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</si>
  <si>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</si>
  <si>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</si>
  <si>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</si>
  <si>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</si>
  <si>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</si>
  <si>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</si>
  <si>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</si>
  <si>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</si>
  <si>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</si>
  <si>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</si>
  <si>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</si>
  <si>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</si>
  <si>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</si>
  <si>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</si>
  <si>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</si>
  <si>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</si>
  <si>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</si>
  <si>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</si>
  <si>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</si>
  <si>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</si>
  <si>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</si>
  <si>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</si>
  <si>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</si>
  <si>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</si>
  <si>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</si>
  <si>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</si>
  <si>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</si>
  <si>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</si>
  <si>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</si>
  <si>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</si>
  <si>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</si>
  <si>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</si>
  <si>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</si>
  <si>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</si>
  <si>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</si>
  <si>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</si>
  <si>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</si>
  <si>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</si>
  <si>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</si>
  <si>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</si>
  <si>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</si>
  <si>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</si>
  <si>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</si>
  <si>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</si>
  <si>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</si>
  <si>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</si>
  <si>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</si>
  <si>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</si>
  <si>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</si>
  <si>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</si>
  <si>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</si>
  <si>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</si>
  <si>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</si>
  <si>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</si>
  <si>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</si>
  <si>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</si>
  <si>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</si>
  <si>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</si>
  <si>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</si>
  <si>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</si>
  <si>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</si>
  <si>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</si>
  <si>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</si>
  <si>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</si>
  <si>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</si>
  <si>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</si>
  <si>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</si>
  <si>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</si>
  <si>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</si>
  <si>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</si>
  <si>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</si>
  <si>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</si>
  <si>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</si>
  <si>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</si>
  <si>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</si>
  <si>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</si>
  <si>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</si>
  <si>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</si>
  <si>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</si>
  <si>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</si>
  <si>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</si>
  <si>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</si>
  <si>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</si>
  <si>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</si>
  <si>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</si>
  <si>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</si>
  <si>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</si>
  <si>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</si>
  <si>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</si>
  <si>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</si>
  <si>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</si>
  <si>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</si>
  <si>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</si>
  <si>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</si>
  <si>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</si>
  <si>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</si>
  <si>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</si>
  <si>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</si>
  <si>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</si>
  <si>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</si>
  <si>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</si>
  <si>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</si>
  <si>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</si>
  <si>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</si>
  <si>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</si>
  <si>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</si>
  <si>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</si>
  <si>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</si>
  <si>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</si>
  <si>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</si>
  <si>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</si>
  <si>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</si>
  <si>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</si>
  <si>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</si>
  <si>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</si>
  <si>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</si>
  <si>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</si>
  <si>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</si>
  <si>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</si>
  <si>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</si>
  <si>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</si>
  <si>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</si>
  <si>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</si>
  <si>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</si>
  <si>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</si>
  <si>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</si>
  <si>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</si>
  <si>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</si>
  <si>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</si>
  <si>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</si>
  <si>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</si>
  <si>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</si>
  <si>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</si>
  <si>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</si>
  <si>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</si>
  <si>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</si>
  <si>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</si>
  <si>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</si>
  <si>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</si>
  <si>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</si>
  <si>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</si>
  <si>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</si>
  <si>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</si>
  <si>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</si>
  <si>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</si>
  <si>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</si>
  <si>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</si>
  <si>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</si>
  <si>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</si>
  <si>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</si>
  <si>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</si>
  <si>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</si>
  <si>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</si>
  <si>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</si>
  <si>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</si>
  <si>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</si>
  <si>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</si>
  <si>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</si>
  <si>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</si>
  <si>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</si>
  <si>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</si>
  <si>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</si>
  <si>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</si>
  <si>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</si>
  <si>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</si>
  <si>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</si>
  <si>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</si>
  <si>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</si>
  <si>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</si>
  <si>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</si>
  <si>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</si>
  <si>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</si>
  <si>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</si>
  <si>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</si>
  <si>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</si>
  <si>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</si>
  <si>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</si>
  <si>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</si>
  <si>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</si>
  <si>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</si>
  <si>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</si>
  <si>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</si>
  <si>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</si>
  <si>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</si>
  <si>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</si>
  <si>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</si>
  <si>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</si>
  <si>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</si>
  <si>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</si>
  <si>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</si>
  <si>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</si>
  <si>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</si>
  <si>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</si>
  <si>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</si>
  <si>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</si>
  <si>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</si>
  <si>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</si>
  <si>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</si>
  <si>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</si>
  <si>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</si>
  <si>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</si>
  <si>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</si>
  <si>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</si>
  <si>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</si>
  <si>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</si>
  <si>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</si>
  <si>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</si>
  <si>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</si>
  <si>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</si>
  <si>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</si>
  <si>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</si>
  <si>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</si>
  <si>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</si>
  <si>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</si>
  <si>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</si>
  <si>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</si>
  <si>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</si>
  <si>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</si>
  <si>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</si>
  <si>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</si>
  <si>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</si>
  <si>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</si>
  <si>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</si>
  <si>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</si>
  <si>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</si>
  <si>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</si>
  <si>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</si>
  <si>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</si>
  <si>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</si>
  <si>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</si>
  <si>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</si>
  <si>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</si>
  <si>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</si>
  <si>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</si>
  <si>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</si>
  <si>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</si>
  <si>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</si>
  <si>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</si>
  <si>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</si>
  <si>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</si>
  <si>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</si>
  <si>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</si>
  <si>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</si>
  <si>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</si>
  <si>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</si>
  <si>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</si>
  <si>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</si>
  <si>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</si>
  <si>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</si>
  <si>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</si>
  <si>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</si>
  <si>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</si>
  <si>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</si>
  <si>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</si>
  <si>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</si>
  <si>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</si>
  <si>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</si>
  <si>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</si>
  <si>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</si>
  <si>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</si>
  <si>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</si>
  <si>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</si>
  <si>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</si>
  <si>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</si>
  <si>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</si>
  <si>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</si>
  <si>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</si>
  <si>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</si>
  <si>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</si>
  <si>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</si>
  <si>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</si>
  <si>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</si>
  <si>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</si>
  <si>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</si>
  <si>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</si>
  <si>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</si>
  <si>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</si>
  <si>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</si>
  <si>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</si>
  <si>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</si>
  <si>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</si>
  <si>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</si>
  <si>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</si>
  <si>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</si>
  <si>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</si>
  <si>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</si>
  <si>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</si>
  <si>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</si>
  <si>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</si>
  <si>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</si>
  <si>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</si>
  <si>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</si>
  <si>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</si>
  <si>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</si>
  <si>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</si>
  <si>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</si>
  <si>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</si>
  <si>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</si>
  <si>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</si>
  <si>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</si>
  <si>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</si>
  <si>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</si>
  <si>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</si>
  <si>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</si>
  <si>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</si>
  <si>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</si>
  <si>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</si>
  <si>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</si>
  <si>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</si>
  <si>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</si>
  <si>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</si>
  <si>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</si>
  <si>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</si>
  <si>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</si>
  <si>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</si>
  <si>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</si>
  <si>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</si>
  <si>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</si>
  <si>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</si>
  <si>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</si>
  <si>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</si>
  <si>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</si>
  <si>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</si>
  <si>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</si>
  <si>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</si>
  <si>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</si>
  <si>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</si>
  <si>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</si>
  <si>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</si>
  <si>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</si>
  <si>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</si>
  <si>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</si>
  <si>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</si>
  <si>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</si>
  <si>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</si>
  <si>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</si>
  <si>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</si>
  <si>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</si>
  <si>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</si>
  <si>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</si>
  <si>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</si>
  <si>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</si>
  <si>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</si>
  <si>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</si>
  <si>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</si>
  <si>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</si>
  <si>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</si>
  <si>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</si>
  <si>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</si>
  <si>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</si>
  <si>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</si>
  <si>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</si>
  <si>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</si>
  <si>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</si>
  <si>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</si>
  <si>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</si>
  <si>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</si>
  <si>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</si>
  <si>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</si>
  <si>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</si>
  <si>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</si>
  <si>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</si>
  <si>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</si>
  <si>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</si>
  <si>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</si>
  <si>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</si>
  <si>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</si>
  <si>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</si>
  <si>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</si>
  <si>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</si>
  <si>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</si>
  <si>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</si>
  <si>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</si>
  <si>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</si>
  <si>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</si>
  <si>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</si>
  <si>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</si>
  <si>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</si>
  <si>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</si>
  <si>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</si>
  <si>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</si>
  <si>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</si>
  <si>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</si>
  <si>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</si>
  <si>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</si>
  <si>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</si>
  <si>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</si>
  <si>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</si>
  <si>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</si>
  <si>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</si>
  <si>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</si>
  <si>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</si>
  <si>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</si>
  <si>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</si>
  <si>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</si>
  <si>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</si>
  <si>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</si>
  <si>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</si>
  <si>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</si>
  <si>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</si>
  <si>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</si>
  <si>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</si>
  <si>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</si>
  <si>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</si>
  <si>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</si>
  <si>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</si>
  <si>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</si>
  <si>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</si>
  <si>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</si>
  <si>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</si>
  <si>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</si>
  <si>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</si>
  <si>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</si>
  <si>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</si>
  <si>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</si>
  <si>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</si>
  <si>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</si>
  <si>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</si>
  <si>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</si>
  <si>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</si>
  <si>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</si>
  <si>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</si>
  <si>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</si>
  <si>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</si>
  <si>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</si>
  <si>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</si>
  <si>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</si>
  <si>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</si>
  <si>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</si>
  <si>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</si>
  <si>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</si>
  <si>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</si>
  <si>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</si>
  <si>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</si>
  <si>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</si>
  <si>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</si>
  <si>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</si>
  <si>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</si>
  <si>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</si>
  <si>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</si>
  <si>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</si>
  <si>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</si>
  <si>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</si>
  <si>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</si>
  <si>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</si>
  <si>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</si>
  <si>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</si>
  <si>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</si>
  <si>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</si>
  <si>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</si>
  <si>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</si>
  <si>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</si>
  <si>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</si>
  <si>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</si>
  <si>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</si>
  <si>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</si>
  <si>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</si>
  <si>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</si>
  <si>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</si>
  <si>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</si>
  <si>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</si>
  <si>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</si>
  <si>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</si>
  <si>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</si>
  <si>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</si>
  <si>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</si>
  <si>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</si>
  <si>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</si>
  <si>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</si>
  <si>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</si>
  <si>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</si>
  <si>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</si>
  <si>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</si>
  <si>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</si>
  <si>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</si>
  <si>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</si>
  <si>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</si>
  <si>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</si>
  <si>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</si>
  <si>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</si>
  <si>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</si>
  <si>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</si>
  <si>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</si>
  <si>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</si>
  <si>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</si>
  <si>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</si>
  <si>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</si>
  <si>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</si>
  <si>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</si>
  <si>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</si>
  <si>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</si>
  <si>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</si>
  <si>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</si>
  <si>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</si>
  <si>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</si>
  <si>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</si>
  <si>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</si>
  <si>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</si>
  <si>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</si>
  <si>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</si>
  <si>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</si>
  <si>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</si>
  <si>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</si>
  <si>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</si>
  <si>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</si>
  <si>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</si>
  <si>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</si>
  <si>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</si>
  <si>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</si>
  <si>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</si>
  <si>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</si>
  <si>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</si>
  <si>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</si>
  <si>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</si>
  <si>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</si>
  <si>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</si>
  <si>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</si>
  <si>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</si>
  <si>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</si>
  <si>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</si>
  <si>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</si>
  <si>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</si>
  <si>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</si>
  <si>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</si>
  <si>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</si>
  <si>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</si>
  <si>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</si>
  <si>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</si>
  <si>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</si>
  <si>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</si>
  <si>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</si>
  <si>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</si>
  <si>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</si>
  <si>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</si>
  <si>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</si>
  <si>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</si>
  <si>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</si>
  <si>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</si>
  <si>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</si>
  <si>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</si>
  <si>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</si>
  <si>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</si>
  <si>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</si>
  <si>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</si>
  <si>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</si>
  <si>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</si>
  <si>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</si>
  <si>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</si>
  <si>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</si>
  <si>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</si>
  <si>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</si>
  <si>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</si>
  <si>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</si>
  <si>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</si>
  <si>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</si>
  <si>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</si>
  <si>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</si>
  <si>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</si>
  <si>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</si>
  <si>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</si>
  <si>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</si>
  <si>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</si>
  <si>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</si>
  <si>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</si>
  <si>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</si>
  <si>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</si>
  <si>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</si>
  <si>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</si>
  <si>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</si>
  <si>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</si>
  <si>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</si>
  <si>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</si>
  <si>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</si>
  <si>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</si>
  <si>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</si>
  <si>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</si>
  <si>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</si>
  <si>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</si>
  <si>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</si>
  <si>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</si>
  <si>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</si>
  <si>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</si>
  <si>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</si>
  <si>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</si>
  <si>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</si>
  <si>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</si>
  <si>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</si>
  <si>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</si>
  <si>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</si>
  <si>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</si>
  <si>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</si>
  <si>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</si>
  <si>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</si>
  <si>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</si>
  <si>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</si>
  <si>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</si>
  <si>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</si>
  <si>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</si>
  <si>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</si>
  <si>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</si>
  <si>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</si>
  <si>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</si>
  <si>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</si>
  <si>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</si>
  <si>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</si>
  <si>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</si>
  <si>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</si>
  <si>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</si>
  <si>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</si>
  <si>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</si>
  <si>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</si>
  <si>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</si>
  <si>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</si>
  <si>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</si>
  <si>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</si>
  <si>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</si>
  <si>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</si>
  <si>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</si>
  <si>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</si>
  <si>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</si>
  <si>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</si>
  <si>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</si>
  <si>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</si>
  <si>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</si>
  <si>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</si>
  <si>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</si>
  <si>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</si>
  <si>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</si>
  <si>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</si>
  <si>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</si>
  <si>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</si>
  <si>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</si>
  <si>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</si>
  <si>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</si>
  <si>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</si>
  <si>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</si>
  <si>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</si>
  <si>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</si>
  <si>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</si>
  <si>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</si>
  <si>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</si>
  <si>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</si>
  <si>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</si>
  <si>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</si>
  <si>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</si>
  <si>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</si>
  <si>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</si>
  <si>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</si>
  <si>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</si>
  <si>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</si>
  <si>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</si>
  <si>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</si>
  <si>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</si>
  <si>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</si>
  <si>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</si>
  <si>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</si>
  <si>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</si>
  <si>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</si>
  <si>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</si>
  <si>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</si>
  <si>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</si>
  <si>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</si>
  <si>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</si>
  <si>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</si>
  <si>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</si>
  <si>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</si>
  <si>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</si>
  <si>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</si>
  <si>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</si>
  <si>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</si>
  <si>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</si>
  <si>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</si>
  <si>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</si>
  <si>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</si>
  <si>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</si>
  <si>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</si>
  <si>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</si>
  <si>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</si>
  <si>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</si>
  <si>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</si>
  <si>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</si>
  <si>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</si>
  <si>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</si>
  <si>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</si>
  <si>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</si>
  <si>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</si>
  <si>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</si>
  <si>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</si>
  <si>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</si>
  <si>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</si>
  <si>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</si>
  <si>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</si>
  <si>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</si>
  <si>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</si>
  <si>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</si>
  <si>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</si>
  <si>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</si>
  <si>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</si>
  <si>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</si>
  <si>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</si>
  <si>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</si>
  <si>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</si>
  <si>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</si>
  <si>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</si>
  <si>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</si>
  <si>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</si>
  <si>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</si>
  <si>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</si>
  <si>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</si>
  <si>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</si>
  <si>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</si>
  <si>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</si>
  <si>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</si>
  <si>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</si>
  <si>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</si>
  <si>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</si>
  <si>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</si>
  <si>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</si>
  <si>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</si>
  <si>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</si>
  <si>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</si>
  <si>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</si>
  <si>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</si>
  <si>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</si>
  <si>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</si>
  <si>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</si>
  <si>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</si>
  <si>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</si>
  <si>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</si>
  <si>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</si>
  <si>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</si>
  <si>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</si>
  <si>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</si>
  <si>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</si>
  <si>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</si>
  <si>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</si>
  <si>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</si>
  <si>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</si>
  <si>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</si>
  <si>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</si>
  <si>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</si>
  <si>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</si>
  <si>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</si>
  <si>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</si>
  <si>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</si>
  <si>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</si>
  <si>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</si>
  <si>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</si>
  <si>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</si>
  <si>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</si>
  <si>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</si>
  <si>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</si>
  <si>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</si>
  <si>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</si>
  <si>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</si>
  <si>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</si>
  <si>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</si>
  <si>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</si>
  <si>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</si>
  <si>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</si>
  <si>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</si>
  <si>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</si>
  <si>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</si>
  <si>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</si>
  <si>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</si>
  <si>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</si>
  <si>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</si>
  <si>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</si>
  <si>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</si>
  <si>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</si>
  <si>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</si>
  <si>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</si>
  <si>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</si>
  <si>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</si>
  <si>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</si>
  <si>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</si>
  <si>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</si>
  <si>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</si>
  <si>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</si>
  <si>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</si>
  <si>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</si>
  <si>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</si>
  <si>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</si>
  <si>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</si>
  <si>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</si>
  <si>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</si>
  <si>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</si>
  <si>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</si>
  <si>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</si>
  <si>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</si>
  <si>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</si>
  <si>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</si>
  <si>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</si>
  <si>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</si>
  <si>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</si>
  <si>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</si>
  <si>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</si>
  <si>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</si>
  <si>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</si>
  <si>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</si>
  <si>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</si>
  <si>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</si>
  <si>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</si>
  <si>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</si>
  <si>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</si>
  <si>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</si>
  <si>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</si>
  <si>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</si>
  <si>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</si>
  <si>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</si>
  <si>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</si>
  <si>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</si>
  <si>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</si>
  <si>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</si>
  <si>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</si>
  <si>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</si>
  <si>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</si>
  <si>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</si>
  <si>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</si>
  <si>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</si>
  <si>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</si>
  <si>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</si>
  <si>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</si>
  <si>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</si>
  <si>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</si>
  <si>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</si>
  <si>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</si>
  <si>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</si>
  <si>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</si>
  <si>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</si>
  <si>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</si>
  <si>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</si>
  <si>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</si>
  <si>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</si>
  <si>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</si>
  <si>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</si>
  <si>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</si>
  <si>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</si>
  <si>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</si>
  <si>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</si>
  <si>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</si>
  <si>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</si>
  <si>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</si>
  <si>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</si>
  <si>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</si>
  <si>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</si>
  <si>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</si>
  <si>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</si>
  <si>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</si>
  <si>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</si>
  <si>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</si>
  <si>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</si>
  <si>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</si>
  <si>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</si>
  <si>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</si>
  <si>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</si>
  <si>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</si>
  <si>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</si>
  <si>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</si>
  <si>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</si>
  <si>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</si>
  <si>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</si>
  <si>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</si>
  <si>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</si>
  <si>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</si>
  <si>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</si>
  <si>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</si>
  <si>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</si>
  <si>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</si>
  <si>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</si>
  <si>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</si>
  <si>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</si>
  <si>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</si>
  <si>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</si>
  <si>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</si>
  <si>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</si>
  <si>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</si>
  <si>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</si>
  <si>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</si>
  <si>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</si>
  <si>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</si>
  <si>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</si>
  <si>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</si>
  <si>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</si>
  <si>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</si>
  <si>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</si>
  <si>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</si>
  <si>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</si>
  <si>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</si>
  <si>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</si>
  <si>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</si>
  <si>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</si>
  <si>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</si>
  <si>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</si>
  <si>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</si>
  <si>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</si>
  <si>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</si>
  <si>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</si>
  <si>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</si>
  <si>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</si>
  <si>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</si>
  <si>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</si>
  <si>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</si>
  <si>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</si>
  <si>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</si>
  <si>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</si>
  <si>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</si>
  <si>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</si>
  <si>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</si>
  <si>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</si>
  <si>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</si>
  <si>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</si>
  <si>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</si>
  <si>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</si>
  <si>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</si>
  <si>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</si>
  <si>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</si>
  <si>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</si>
  <si>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</si>
  <si>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</si>
  <si>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</si>
  <si>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</si>
  <si>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</si>
  <si>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</si>
  <si>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</si>
  <si>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</si>
  <si>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</si>
  <si>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</si>
  <si>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</si>
  <si>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</si>
  <si>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</si>
  <si>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</si>
  <si>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</si>
  <si>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</si>
  <si>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</si>
  <si>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</si>
  <si>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</si>
  <si>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</si>
  <si>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</si>
  <si>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</si>
  <si>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</si>
  <si>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</si>
  <si>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</si>
  <si>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</si>
  <si>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</si>
  <si>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</si>
  <si>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</si>
  <si>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</si>
  <si>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</si>
  <si>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</si>
  <si>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</si>
  <si>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</si>
  <si>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</si>
  <si>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</si>
  <si>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</si>
  <si>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</si>
  <si>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</si>
  <si>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</si>
  <si>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</si>
  <si>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</si>
  <si>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</si>
  <si>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</si>
  <si>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</si>
  <si>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</si>
  <si>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</si>
  <si>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</si>
  <si>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</si>
  <si>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</si>
  <si>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</si>
  <si>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</si>
  <si>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</si>
  <si>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</si>
  <si>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</si>
  <si>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</si>
  <si>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</si>
  <si>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</si>
  <si>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</si>
  <si>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</si>
  <si>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</si>
  <si>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</si>
  <si>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</si>
  <si>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</si>
  <si>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</si>
  <si>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</si>
  <si>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</si>
  <si>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</si>
  <si>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</si>
  <si>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</si>
  <si>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</si>
  <si>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</si>
  <si>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</si>
  <si>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</si>
  <si>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</si>
  <si>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</si>
  <si>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</si>
  <si>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</si>
  <si>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</si>
  <si>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</si>
  <si>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</si>
  <si>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</si>
  <si>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</si>
  <si>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</si>
  <si>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</si>
  <si>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</si>
  <si>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</si>
  <si>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</si>
  <si>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</si>
  <si>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</si>
  <si>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</si>
  <si>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</si>
  <si>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</si>
  <si>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</si>
  <si>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</si>
  <si>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</si>
  <si>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</si>
  <si>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</si>
  <si>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</si>
  <si>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</si>
  <si>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</si>
  <si>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</si>
  <si>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</si>
  <si>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</si>
  <si>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</si>
  <si>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</si>
  <si>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</si>
  <si>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</si>
  <si>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</si>
  <si>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</si>
  <si>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</si>
  <si>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</si>
  <si>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</si>
  <si>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</si>
  <si>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</si>
  <si>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</si>
  <si>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</si>
  <si>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</si>
  <si>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</si>
  <si>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</si>
  <si>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</si>
  <si>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</si>
  <si>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</si>
  <si>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</si>
  <si>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</si>
  <si>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</si>
  <si>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</si>
  <si>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</si>
  <si>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</si>
  <si>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</si>
  <si>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</si>
  <si>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</si>
  <si>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</si>
  <si>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</si>
  <si>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</si>
  <si>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</si>
  <si>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</si>
  <si>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</si>
  <si>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</si>
  <si>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</si>
  <si>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</si>
  <si>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</si>
  <si>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</si>
  <si>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</si>
  <si>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</si>
  <si>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</si>
  <si>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</si>
  <si>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</si>
  <si>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</si>
  <si>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</si>
  <si>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</si>
  <si>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</si>
  <si>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</si>
  <si>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</si>
  <si>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</si>
  <si>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</si>
  <si>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</si>
  <si>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</si>
  <si>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</si>
  <si>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</si>
  <si>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</si>
  <si>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</si>
  <si>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</si>
  <si>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</si>
  <si>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</si>
  <si>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</si>
  <si>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</si>
  <si>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</si>
  <si>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</si>
  <si>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</si>
  <si>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</si>
  <si>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</si>
  <si>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</si>
  <si>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</si>
  <si>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</si>
  <si>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</si>
  <si>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</si>
  <si>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</si>
  <si>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</si>
  <si>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</si>
  <si>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</si>
  <si>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</si>
  <si>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</si>
  <si>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</si>
  <si>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</si>
  <si>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</si>
  <si>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</si>
  <si>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</si>
  <si>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</si>
  <si>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</si>
  <si>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</si>
  <si>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</si>
  <si>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</si>
  <si>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</si>
  <si>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</si>
  <si>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</si>
  <si>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</si>
  <si>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</si>
  <si>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</si>
  <si>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</si>
  <si>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</si>
  <si>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</si>
  <si>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</si>
  <si>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</si>
  <si>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</si>
  <si>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</si>
  <si>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</si>
  <si>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</si>
  <si>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</si>
  <si>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</si>
  <si>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</si>
  <si>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</si>
  <si>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</si>
  <si>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</si>
  <si>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</si>
  <si>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</si>
  <si>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</si>
  <si>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</si>
  <si>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</si>
  <si>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</si>
  <si>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</si>
  <si>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</si>
  <si>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</si>
  <si>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</si>
  <si>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</si>
  <si>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</si>
  <si>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</si>
  <si>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</si>
  <si>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</si>
  <si>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</si>
  <si>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</si>
  <si>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</si>
  <si>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</si>
  <si>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</si>
  <si>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</si>
  <si>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</si>
  <si>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</si>
  <si>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</si>
  <si>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</si>
  <si>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</si>
  <si>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</si>
  <si>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</si>
  <si>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</si>
  <si>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</si>
  <si>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</si>
  <si>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</si>
  <si>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</si>
  <si>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</si>
  <si>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</si>
  <si>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</si>
  <si>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</si>
  <si>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</si>
  <si>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</si>
  <si>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</si>
  <si>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</si>
  <si>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</si>
  <si>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</si>
  <si>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</si>
  <si>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</si>
  <si>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</si>
  <si>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</si>
  <si>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</si>
  <si>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</si>
  <si>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</si>
  <si>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</si>
  <si>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</si>
  <si>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</si>
  <si>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</si>
  <si>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</si>
  <si>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</si>
  <si>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</si>
  <si>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</si>
  <si>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</si>
  <si>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</si>
  <si>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</si>
  <si>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</si>
  <si>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</si>
  <si>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</si>
  <si>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</si>
  <si>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</si>
  <si>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</si>
  <si>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</si>
  <si>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</si>
  <si>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</si>
  <si>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</si>
  <si>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</si>
  <si>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</si>
  <si>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</si>
  <si>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</si>
  <si>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</si>
  <si>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</si>
  <si>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</si>
  <si>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</si>
  <si>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</si>
  <si>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</si>
  <si>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</si>
  <si>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</si>
  <si>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</si>
  <si>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</si>
  <si>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</si>
  <si>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</si>
  <si>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</si>
  <si>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</si>
  <si>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</si>
  <si>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</si>
  <si>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</si>
  <si>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</si>
  <si>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</si>
  <si>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</si>
  <si>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</si>
  <si>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</si>
  <si>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</si>
  <si>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</si>
  <si>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</si>
  <si>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</si>
  <si>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</si>
  <si>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</si>
  <si>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</si>
  <si>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</si>
  <si>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</si>
  <si>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</si>
  <si>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</si>
  <si>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</si>
  <si>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</si>
  <si>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</si>
  <si>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</si>
  <si>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</si>
  <si>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</si>
  <si>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</si>
  <si>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</si>
  <si>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</si>
  <si>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</si>
  <si>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</si>
  <si>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</si>
  <si>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</si>
  <si>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</si>
  <si>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</si>
  <si>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</si>
  <si>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</si>
  <si>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</si>
  <si>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</si>
  <si>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</si>
  <si>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</si>
  <si>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</si>
  <si>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</si>
  <si>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</si>
  <si>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</si>
  <si>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</si>
  <si>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</si>
  <si>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</si>
  <si>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</si>
  <si>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</si>
  <si>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</si>
  <si>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</si>
  <si>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</si>
  <si>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</si>
  <si>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</si>
  <si>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</si>
  <si>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</si>
  <si>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</si>
  <si>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</si>
  <si>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</si>
  <si>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</si>
  <si>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</si>
  <si>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</si>
  <si>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</si>
  <si>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</si>
  <si>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</si>
  <si>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</si>
  <si>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</si>
  <si>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</si>
  <si>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</si>
  <si>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</si>
  <si>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</si>
  <si>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</si>
  <si>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</si>
  <si>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</si>
  <si>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</si>
  <si>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</si>
  <si>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</si>
  <si>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</si>
  <si>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</si>
  <si>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</si>
  <si>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</si>
  <si>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</si>
  <si>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</si>
  <si>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</si>
  <si>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</si>
  <si>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</si>
  <si>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</si>
  <si>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</si>
  <si>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</si>
  <si>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</si>
  <si>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</si>
  <si>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</si>
  <si>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</si>
  <si>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</si>
  <si>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</si>
  <si>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</si>
  <si>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</si>
  <si>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</si>
  <si>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</si>
  <si>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</si>
  <si>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</si>
  <si>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</si>
  <si>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</si>
  <si>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</si>
  <si>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</si>
  <si>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</si>
  <si>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</si>
  <si>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</si>
  <si>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</si>
  <si>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</si>
  <si>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</si>
  <si>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</si>
  <si>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</si>
  <si>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</si>
  <si>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</si>
  <si>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</si>
  <si>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</si>
  <si>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</si>
  <si>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</si>
  <si>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</si>
  <si>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</si>
  <si>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</si>
  <si>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</si>
  <si>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</si>
  <si>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</si>
  <si>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</si>
  <si>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</si>
  <si>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</si>
  <si>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</si>
  <si>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</si>
  <si>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</si>
  <si>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</si>
  <si>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</si>
  <si>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</si>
  <si>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</si>
  <si>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</si>
  <si>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</si>
  <si>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</si>
  <si>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</si>
  <si>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</si>
  <si>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</si>
  <si>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</si>
  <si>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</si>
  <si>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</si>
  <si>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</si>
  <si>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</si>
  <si>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</si>
  <si>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</si>
  <si>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</si>
  <si>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</si>
  <si>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</si>
  <si>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</si>
  <si>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</si>
  <si>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</si>
  <si>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</si>
  <si>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</si>
  <si>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</si>
  <si>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</si>
  <si>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</si>
  <si>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</si>
  <si>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</si>
  <si>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</si>
  <si>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</si>
  <si>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</si>
  <si>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</si>
  <si>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</si>
  <si>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</si>
  <si>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</si>
  <si>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</si>
  <si>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</si>
  <si>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</si>
  <si>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</si>
  <si>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</si>
  <si>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</si>
  <si>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</si>
  <si>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</si>
  <si>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</si>
  <si>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</si>
  <si>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</si>
  <si>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</si>
  <si>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</si>
  <si>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</si>
  <si>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</si>
  <si>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</si>
  <si>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</si>
  <si>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</si>
  <si>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</si>
  <si>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</si>
  <si>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</si>
  <si>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</si>
  <si>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</si>
  <si>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</si>
  <si>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</si>
  <si>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</si>
  <si>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</si>
  <si>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</si>
  <si>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</si>
  <si>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</si>
  <si>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</si>
  <si>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</si>
  <si>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</si>
  <si>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</si>
  <si>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</si>
  <si>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</si>
  <si>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</si>
  <si>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</si>
  <si>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</si>
  <si>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</si>
  <si>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</si>
  <si>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</si>
  <si>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</si>
  <si>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</si>
  <si>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</si>
  <si>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</si>
  <si>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</si>
  <si>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</si>
  <si>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</si>
  <si>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</si>
  <si>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</si>
  <si>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</si>
  <si>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</si>
  <si>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</si>
  <si>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</si>
  <si>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</si>
  <si>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</si>
  <si>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</si>
  <si>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</si>
  <si>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</si>
  <si>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</si>
  <si>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</si>
  <si>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</si>
  <si>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</si>
  <si>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</si>
  <si>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</si>
  <si>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</si>
  <si>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</si>
  <si>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</si>
  <si>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</si>
  <si>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</si>
  <si>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</si>
  <si>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</si>
  <si>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</si>
  <si>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</si>
  <si>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</si>
  <si>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</si>
  <si>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</si>
  <si>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</si>
  <si>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</si>
  <si>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</si>
  <si>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</si>
  <si>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ETA 20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</si>
  <si>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</si>
  <si>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</si>
  <si>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</si>
  <si>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</si>
  <si>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</si>
  <si>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</si>
  <si>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</si>
  <si>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</si>
  <si>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PCM-20251206-00001009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</si>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</sst>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5" totalsRowShown="0" headerRowDxfId="46" dataDxfId="45" headerRowBorderDxfId="43" tableBorderDxfId="44" totalsRowBorderDxfId="42">
  <autoFilter ref="A1:L1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334.69790208333143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5.4962268513918389E-2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1.0159027777262963E-2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45997.646328009258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45997.646328009258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45997.646328009258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45997.646328009258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45997.646328009258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45997.646328009258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45997.646328009258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45997.646328009258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45997.646328009258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45997.646328009258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45997.646328009258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45997.646328009258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45997.646328009258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45997.646328009258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45997.646328009258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45997.646328009258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45997.646328009258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45997.646328009258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45997.646328009258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45997.646328009258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45997.646328009258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45997.646328009258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45997.646328009258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45997.646328009258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45997.646328009258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45997.646328009258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45997.646328009258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45997.646328009258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45997.646328009258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45997.646328009258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45997.646328009258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45997.646328009258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45997.646328009258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45997.646328009258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45997.646328009258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45997.646328009258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45997.646328009258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45997.646328009258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45997.646328009258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45997.646328009258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45997.646328009258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45997.646328009258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45997.646328009258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45997.646328009258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45997.646328009258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45997.646328009258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45997.646328009258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45997.646328009258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45997.646328009258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45997.646328009258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45997.646328009258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45997.646328009258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45997.646328009258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45997.646328009258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45997.646328009258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45997.646328009258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45997.646328009258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45997.646328009258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45997.646328009258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45997.646328009258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45997.646328009258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45997.646328009258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45997.646328009258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45997.646328009258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45997.646328009258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45997.646328009258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45997.646328009258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45997.646328009258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45997.646328009258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45997.646328009258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45997.646328009258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45997.646328009258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45997.646328009258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45997.646328009258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45997.646328009258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45997.646328009258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45997.646328009258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45997.646328009258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45997.646328009258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45997.646328009258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45997.646328009258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45997.646328009258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45997.646328009258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45997.646328009258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45997.646328009258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45997.646328009258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45997.646328009258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45997.646328009258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45997.646328009258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45997.646328009258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45997.646328009258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45997.646328009258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45997.646328009258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45997.646328009258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45997.646328009258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45997.646328009258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45997.646328009258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45997.646328009258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45997.646328009258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45997.646328009258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45997.646328009258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45997.646328009258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45997.646328009258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45997.646328009258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45997.646328009258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45997.646328009258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45997.646328009258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45997.646328009258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45997.646328009258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45997.646328009258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45997.646328009258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45997.646328009258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45997.646328009258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45997.646328009258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45997.646328009258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45997.646328009258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45997.646328009258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45997.646328009258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45997.646328009258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45997.646328009258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45997.646328009258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45997.646328009258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45997.646328009258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45997.646328009258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45997.646328009258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45997.646328009258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45997.646328009258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45997.646328009258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45997.646328009258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45997.646328009258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45997.646328009258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45997.646328009258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45997.646328009258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45997.646328009258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45997.646328009258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45997.646328009258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45997.646328009258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45997.646328009258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45997.646328009258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45997.646328009258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45997.646328009258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45997.646328009258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45997.646328009258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45997.646328009258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45997.646328009258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45997.646328009258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45997.646328009258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45997.646328009258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45997.646328009258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45997.646328009258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45997.646328009258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45997.646328009258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45997.646328009258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45997.646328009258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45997.646328009258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45997.646328009258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45997.646328009258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45997.646328009258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45997.646328009258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45997.646328009258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45997.646328009258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45997.646328009258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45997.646328009258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45997.646328009258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45997.646328009258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45997.646328009258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45997.646328009258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45997.646328009258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45997.646328009258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45997.646328009258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45997.646328009258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45997.646328009258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45997.646328009258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45997.646328009258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45997.646328009258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45997.646328009258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45997.646328009258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45997.646328009258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45997.646328009258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45997.646328009258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45997.646328009258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45997.646328009258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45997.646328009258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45997.646328009258</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45997.646328009258</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45997.646328009258</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45997.646328009258</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tabSelected="1" workbookViewId="0">
      <selection activeCell="D13" sqref="D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172.64649004629609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13.258909027776099</v>
      </c>
      <c r="H4" s="97">
        <v>45984.381168981483</v>
      </c>
      <c r="I4" s="18" t="str">
        <f>IFERROR(VLOOKUP(D4,DB!A:F,6,0),"")</f>
        <v>SCECO</v>
      </c>
      <c r="J4" s="18" t="str">
        <f>IFERROR(VLOOKUP(D4,DB!A:G,7,0),"")</f>
        <v>Vandalized</v>
      </c>
      <c r="K4" s="19" t="s">
        <v>39119</v>
      </c>
      <c r="L4" s="18" t="str">
        <f>IFERROR(VLOOKUP(D4,DB!A:I,9,0),"")</f>
        <v>Latis</v>
      </c>
    </row>
    <row r="5" spans="1:12" s="154" customFormat="1" ht="31.5" customHeight="1">
      <c r="A5" s="155" t="s">
        <v>39120</v>
      </c>
      <c r="B5" s="58" t="str">
        <f>IFERROR(VLOOKUP(D5,DB!A:K,11,0),"")</f>
        <v>R2</v>
      </c>
      <c r="C5" s="58">
        <v>1</v>
      </c>
      <c r="D5" s="58" t="s">
        <v>22828</v>
      </c>
      <c r="E5" s="81" t="s">
        <v>39121</v>
      </c>
      <c r="F5" s="71">
        <v>45997.355381944442</v>
      </c>
      <c r="G5" s="72">
        <f ca="1">IFERROR(NOW()-F5,"-")</f>
        <v>0.29094606481521623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
        <v>27</v>
      </c>
      <c r="C6" s="18">
        <v>1</v>
      </c>
      <c r="D6" s="18" t="s">
        <v>19829</v>
      </c>
      <c r="E6" s="81" t="s">
        <v>39121</v>
      </c>
      <c r="F6" s="97">
        <v>45997.612500000003</v>
      </c>
      <c r="G6" s="98">
        <f ca="1">IFERROR(NOW()-F6,"-")</f>
        <v>3.382800925464835E-2</v>
      </c>
      <c r="H6" s="97">
        <v>45997.601620370369</v>
      </c>
      <c r="I6" s="18" t="str">
        <f>IFERROR(VLOOKUP(D6,DB!A:F,6,0),"")</f>
        <v>SCECO</v>
      </c>
      <c r="J6" s="18" t="str">
        <f>IFERROR(VLOOKUP(D6,DB!A:G,7,0),"")</f>
        <v>Dead</v>
      </c>
      <c r="K6" s="19" t="s">
        <v>39124</v>
      </c>
      <c r="L6" s="18" t="str">
        <f>IFERROR(VLOOKUP(D6,DB!A:I,9,0),"")</f>
        <v>Latis</v>
      </c>
    </row>
    <row r="7" spans="1:12" ht="31.5" customHeight="1">
      <c r="A7" s="96"/>
      <c r="B7" s="18" t="str">
        <f>IFERROR(VLOOKUP(D7,DB!A:K,11,0),"")</f>
        <v/>
      </c>
      <c r="C7" s="18"/>
      <c r="D7" s="18"/>
      <c r="E7" s="18"/>
      <c r="F7" s="97"/>
      <c r="G7" s="98">
        <f ca="1">IFERROR(NOW()-F7,"-")</f>
        <v>45997.646328009258</v>
      </c>
      <c r="H7" s="97"/>
      <c r="I7" s="18" t="str">
        <f>IFERROR(VLOOKUP(D7,DB!A:F,6,0),"")</f>
        <v/>
      </c>
      <c r="J7" s="18" t="str">
        <f>IFERROR(VLOOKUP(D7,DB!A:G,7,0),"")</f>
        <v/>
      </c>
      <c r="K7" s="19"/>
      <c r="L7" s="18" t="str">
        <f>IFERROR(VLOOKUP(D7,DB!A:I,9,0),"")</f>
        <v/>
      </c>
    </row>
    <row r="8" spans="1:12" ht="31.5" customHeight="1">
      <c r="A8" s="96"/>
      <c r="B8" s="18" t="str">
        <f>IFERROR(VLOOKUP(D8,DB!A:K,11,0),"")</f>
        <v/>
      </c>
      <c r="C8" s="18"/>
      <c r="D8" s="58"/>
      <c r="E8" s="18"/>
      <c r="F8" s="97"/>
      <c r="G8" s="98">
        <f ca="1">IFERROR(NOW()-F8,"-")</f>
        <v>45997.646328009258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45997.646328009258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45997.646328009258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45997.646328009258</v>
      </c>
      <c r="H11" s="97"/>
      <c r="I11" s="18" t="str">
        <f>IFERROR(VLOOKUP(D11,DB!A:F,6,0),"")</f>
        <v/>
      </c>
      <c r="J11" s="18" t="str">
        <f>IFERROR(VLOOKUP(D11,DB!A:G,7,0),"")</f>
        <v/>
      </c>
      <c r="K11" s="19"/>
      <c r="L11" s="18" t="str">
        <f>IFERROR(VLOOKUP(D11,DB!A:I,9,0),"")</f>
        <v/>
      </c>
    </row>
    <row r="12" spans="1:12" ht="31.5" customHeight="1">
      <c r="A12" s="96"/>
      <c r="B12" s="18" t="str">
        <f>IFERROR(VLOOKUP(D12,DB!A:K,11,0),"")</f>
        <v>R2</v>
      </c>
      <c r="C12" s="18"/>
      <c r="D12" s="19" t="s">
        <v>27920</v>
      </c>
      <c r="E12" s="18"/>
      <c r="F12" s="97"/>
      <c r="G12" s="98">
        <f ca="1">IFERROR(NOW()-F12,"-")</f>
        <v>45997.646328009258</v>
      </c>
      <c r="H12" s="97"/>
      <c r="I12" s="18" t="str">
        <f>IFERROR(VLOOKUP(D12,DB!A:F,6,0),"")</f>
        <v>SCECO</v>
      </c>
      <c r="J12" s="18" t="str">
        <f>IFERROR(VLOOKUP(D12,DB!A:G,7,0),"")</f>
        <v>In Progress</v>
      </c>
      <c r="K12" s="19"/>
      <c r="L12" s="18" t="str">
        <f>IFERROR(VLOOKUP(D12,DB!A:I,9,0),"")</f>
        <v>Latis</v>
      </c>
    </row>
    <row r="13" spans="1:12" ht="31.5" customHeight="1">
      <c r="A13" s="96"/>
      <c r="B13" s="18" t="str">
        <f>IFERROR(VLOOKUP(D13,DB!A:K,11,0),"")</f>
        <v/>
      </c>
      <c r="C13" s="18"/>
      <c r="D13" s="18"/>
      <c r="E13" s="18"/>
      <c r="F13" s="97"/>
      <c r="G13" s="98">
        <f ca="1">IFERROR(NOW()-F13,"-")</f>
        <v>45997.646328009258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45997.646328009258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45997.646328009258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45997.646328009258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45997.646328009258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45997.646328009258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45997.646328009258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45997.646328009258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45997.646328009258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45997.646328009258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45997.646328009258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45997.646328009258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45997.646328009258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45997.646328009258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45997.646328009258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45997.646328009258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45997.646328009258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45997.646328009258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45997.646328009258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45997.646328009258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45997.646328009258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45997.646328009258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45997.646328009258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45997.646328009258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45997.646328009258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45997.646328009258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45997.646328009258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45997.646328009258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45997.646328009258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45997.646328009258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45997.646328009258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45997.646328009258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45997.646328009258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45997.646328009258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45997.646328009258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45997.646328009258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45997.646328009258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45997.646328009258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45997.646328009258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45997.646328009258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45997.646328009258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45997.646328009258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45997.646328009258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45997.646328009258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45997.646328009258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45997.646328009258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45997.646328009258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45997.646328009258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45997.646328009258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45997.646328009258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45997.646328009258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45997.646328009258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45997.646328009258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45997.646328009258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45997.646328009258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45997.646328009258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45997.646328009258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45997.646328009258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45997.646328009258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45997.646328009258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45997.646328009258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45997.646328009258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45997.646328009258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45997.646328009258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45997.646328009258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45997.646328009258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45997.646328009258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45997.646328009258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45997.646328009258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45997.646328009258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45997.646328009258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45997.646328009258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45997.646328009258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45997.646328009258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45997.646328009258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45997.646328009258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45997.646328009258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45997.646328009258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45997.646328009258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45997.646328009258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45997.646328009258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45997.646328009258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45997.646328009258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45997.646328009258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45997.646328009258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45997.646328009258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45997.646328009258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45997.646328009258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45997.646328009258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45997.646328009258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45997.646328009258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45997.646328009258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45997.646328009258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45997.646328009258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45997.646328009258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45997.646328009258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45997.646328009258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45997.646328009258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45997.646328009258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45997.646328009258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45997.646328009258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45997.646328009258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45997.646328009258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45997.646328009258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45997.646328009258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45997.646328009258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45997.646328009258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45997.646328009258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45997.646328009258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45997.646328009258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45997.646328009258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45997.646328009258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45997.646328009258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45997.646328009258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45997.646328009258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45997.646328009258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45997.646328009258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45997.646328009258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45997.646328009258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45997.646328009258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45997.646328009258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45997.646328009258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45997.646328009258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45997.646328009258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45997.646328009258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45997.646328009258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45997.646328009258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45997.646328009258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45997.646328009258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45997.646328009258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45997.646328009258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45997.646328009258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45997.646328009258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45997.646328009258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45997.646328009258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45997.646328009258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45997.646328009258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45997.646328009258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45997.646328009258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45997.646328009258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45997.646328009258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45997.646328009258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45997.646328009258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45997.646328009258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45997.646328009258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45997.646328009258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45997.646328009258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45997.646328009258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45997.646328009258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45997.646328009258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45997.646328009258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45997.646328009258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45997.646328009258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45997.646328009258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45997.646328009258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45997.646328009258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45997.646328009258</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45997.646328009258</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45997.646328009258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45997.646328009258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45997.646328009258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45997.646328009258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45997.646328009258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45997.646328009258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45997.646328009258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45997.646328009258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45997.646328009258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45997.646328009258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45997.646328009258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45997.646328009258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45997.646328009258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45997.646328009258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45997.646328009258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45997.646328009258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45997.646328009258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45997.646328009258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45997.646328009258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45997.646328009258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45997.646328009258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45997.646328009258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45997.646328009258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45997.646328009258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45997.646328009258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45997.646328009258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45997.646328009258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45997.646328009258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45997.646328009258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45997.646328009258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45997.646328009258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45997.646328009258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45997.646328009258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45997.646328009258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45997.646328009258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45997.646328009258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45997.646328009258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45997.646328009258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45997.646328009258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45997.646328009258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45997.646328009258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45997.646328009258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45997.646328009258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45997.646328009258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45997.646328009258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45997.646328009258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45997.646328009258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45997.646328009258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45997.646328009258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45997.646328009258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45997.646328009258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45997.646328009258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45997.646328009258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45997.646328009258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45997.646328009258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45997.646328009258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45997.646328009258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45997.646328009258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45997.646328009258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45997.646328009258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45997.646328009258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45997.646328009258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45997.646328009258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45997.646328009258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45997.646328009258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45997.646328009258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45997.646328009258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45997.646328009258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45997.646328009258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45997.646328009258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45997.646328009258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45997.646328009258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45997.646328009258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45997.646328009258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45997.646328009258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45997.646328009258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45997.646328009258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45997.646328009258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45997.646328009258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45997.646328009258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45997.646328009258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45997.646328009258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45997.646328009258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45997.646328009258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45997.646328009258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45997.646328009258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45997.646328009258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45997.646328009258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45997.646328009258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45997.646328009258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45997.646328009258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45997.646328009258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45997.646328009258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45997.646328009258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45997.646328009258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45997.646328009258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45997.646328009258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45997.646328009258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45997.646328009258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45997.646328009258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45997.646328009258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45997.646328009258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45997.646328009258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45997.646328009258</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45997.646328009258</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45997.646328009258</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45997.646328009258</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45997.646328009258</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45997.646328009258</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45997.646328009258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45997.646328009258</v>
      </c>
      <c r="H3" s="22"/>
      <c r="I3" s="19" t="str">
        <f>IFERROR(VLOOKUP(D3,DB!A:F,6,0),"")</f>
        <v/>
      </c>
      <c r="J3" s="18" t="str">
        <f>IFERROR(VLOOKUP(D3,DB!A:G,7,0),"")</f>
        <v/>
      </c>
      <c r="K3" s="42"/>
      <c r="L3" s="23" t="str">
        <f>IFERROR(VLOOKUP(D3,DB!A:I,9,0),"")</f>
        <v/>
      </c>
    </row>
    <row r="4" spans="1:13" ht="15" customHeight="1">
      <c r="A4" s="19"/>
      <c r="B4" s="58" t="str">
        <f>IFERROR(VLOOKUP(D4,DB!A:K,11,0),"")</f>
        <v>R3</v>
      </c>
      <c r="C4" s="18"/>
      <c r="D4" s="156" t="s">
        <v>14863</v>
      </c>
      <c r="E4" s="18"/>
      <c r="F4" s="20"/>
      <c r="G4" s="21">
        <f t="shared" ca="1" si="0"/>
        <v>45997.646328009258</v>
      </c>
      <c r="H4" s="22"/>
      <c r="I4" s="19" t="str">
        <f>IFERROR(VLOOKUP(D4,DB!A:F,6,0),"")</f>
        <v>SCECO</v>
      </c>
      <c r="J4" s="18" t="str">
        <f>IFERROR(VLOOKUP(D4,DB!A:G,7,0),"")</f>
        <v>Dead</v>
      </c>
      <c r="K4" s="42"/>
      <c r="L4" s="23" t="str">
        <f>IFERROR(VLOOKUP(D4,DB!A:I,9,0),"")</f>
        <v>Latis</v>
      </c>
    </row>
    <row r="5" spans="1:13" ht="15" customHeight="1">
      <c r="A5" s="19"/>
      <c r="B5" s="58" t="str">
        <f>IFERROR(VLOOKUP(D5,DB!A:K,11,0),"")</f>
        <v/>
      </c>
      <c r="C5" s="18"/>
      <c r="D5" s="18"/>
      <c r="E5" s="18"/>
      <c r="F5" s="20"/>
      <c r="G5" s="21">
        <f t="shared" ca="1" si="0"/>
        <v>45997.646328009258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45997.646328009258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45997.646328009258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45997.646328009258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45997.646328009258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45997.646328009258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45997.646328009258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45997.646328009258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45997.646328009258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45997.646328009258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45997.646328009258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45997.646328009258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45997.646328009258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45997.646328009258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45997.646328009258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45997.646328009258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45997.646328009258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45997.646328009258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45997.646328009258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45997.646328009258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45997.646328009258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45997.646328009258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45997.646328009258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45997.646328009258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45997.646328009258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45997.646328009258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45997.646328009258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45997.646328009258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45997.646328009258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45997.646328009258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45997.646328009258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45997.646328009258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45997.646328009258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45997.646328009258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45997.646328009258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45997.646328009258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45997.646328009258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45997.646328009258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45997.646328009258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45997.646328009258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45997.646328009258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45997.646328009258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45997.646328009258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45997.646328009258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45997.646328009258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45997.646328009258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45997.646328009258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45997.646328009258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45997.646328009258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45997.646328009258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45997.646328009258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45997.646328009258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45997.646328009258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45997.646328009258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45997.646328009258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45997.646328009258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45997.646328009258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45997.646328009258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45997.646328009258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45997.646328009258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45997.646328009258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45997.646328009258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45997.646328009258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45997.646328009258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45997.646328009258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45997.646328009258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45997.646328009258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45997.646328009258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45997.646328009258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45997.646328009258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45997.646328009258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45997.646328009258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45997.646328009258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45997.646328009258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45997.646328009258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45997.646328009258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45997.646328009258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45997.646328009258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45997.646328009258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45997.646328009258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45997.646328009258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45997.646328009258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45997.646328009258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45997.646328009258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45997.646328009258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45997.646328009258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45997.646328009258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45997.646328009258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45997.646328009258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45997.646328009258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45997.646328009258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45997.646328009258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45997.646328009258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45997.646328009258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45997.646328009258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45997.646328009258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45997.646328009258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45997.646328009258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45997.646328009258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45997.646328009258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45997.646328009258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45997.646328009258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45997.646328009258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45997.646328009258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45997.646328009258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45997.646328009258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45997.646328009258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45997.646328009258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45997.646328009258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45997.646328009258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45997.646328009258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45997.646328009258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45997.646328009258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45997.646328009258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45997.646328009258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45997.646328009258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45997.646328009258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45997.646328009258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45997.646328009258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45997.646328009258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45997.646328009258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45997.646328009258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45997.646328009258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45997.646328009258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45997.646328009258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45997.646328009258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45997.646328009258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45997.646328009258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45997.646328009258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45997.646328009258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45997.646328009258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45997.646328009258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45997.646328009258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45997.646328009258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45997.646328009258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45997.646328009258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45997.646328009258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45997.646328009258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45997.646328009258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45997.646328009258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45997.646328009258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45997.646328009258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45997.646328009258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45997.646328009258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45997.646328009258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45997.646328009258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45997.646328009258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45997.646328009258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45997.646328009258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45997.646328009258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45997.646328009258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45997.646328009258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45997.646328009258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45997.646328009258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45997.646328009258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45997.646328009258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45997.646328009258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45997.646328009258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45997.646328009258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45997.646328009258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45997.646328009258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45997.646328009258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45997.646328009258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45997.646328009258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45997.646328009258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45997.646328009258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45997.646328009258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45997.646328009258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45997.646328009258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45997.646328009258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45997.646328009258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45997.646328009258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45997.646328009258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45997.646328009258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45997.646328009258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45997.646328009258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45997.646328009258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45997.646328009258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45997.646328009258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45997.646328009258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45997.646328009258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45997.646328009258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45997.646328009258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45997.646328009258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45997.646328009258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45997.646328009258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45997.646328009258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45997.646328009258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45997.646328009258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45997.646328009258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45997.646328009258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45997.646328009258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45997.646328009258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45997.646328009258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45997.646328009258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45997.646328009258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45997.646328009258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45997.646328009258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45997.646328009258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45997.646328009258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45997.646328009258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45997.646328009258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45997.646328009258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45997.646328009258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45997.646328009258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45997.646328009258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45997.646328009258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45997.646328009258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45997.646328009258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45997.646328009258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45997.646328009258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45997.646328009258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45997.646328009258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45997.646328009258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45997.646328009258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45997.646328009258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45997.646328009258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45997.646328009258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45997.646328009258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45997.646328009258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45997.646328009258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45997.646328009258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45997.646328009258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45997.646328009258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45997.646328009258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45997.646328009258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45997.646328009258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45997.646328009258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45997.646328009258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45997.646328009258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45997.646328009258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45997.646328009258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45997.646328009258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45997.646328009258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45997.646328009258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45997.646328009258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45997.646328009258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45997.646328009258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45997.646328009258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45997.646328009258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45997.646328009258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45997.646328009258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45997.646328009258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45997.646328009258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45997.646328009258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45997.646328009258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45997.646328009258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45997.646328009258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45997.646328009258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45997.646328009258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45997.646328009258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45997.646328009258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45997.646328009258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45997.646328009258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45997.646328009258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45997.646328009258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45997.646328009258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45997.646328009258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45997.646328009258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45997.646328009258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45997.646328009258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45997.646328009258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45997.646328009258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45997.646328009258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45997.646328009258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45997.646328009258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45997.646328009258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45997.646328009258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45997.646328009258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45997.646328009258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45997.646328009258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45997.646328009258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45997.646328009258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45997.646328009258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45997.646328009258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45997.646328009258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45997.646328009258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45997.646328009258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45997.646328009258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45997.646328009258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45997.646328009258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45997.646328009258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45997.646328009258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45997.646328009258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45997.646328009258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45997.646328009258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45997.646328009258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45997.646328009258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45997.646328009258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45997.646328009258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45997.646328009258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45997.646328009258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45997.646328009258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45997.646328009258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45997.646328009258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45997.646328009258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45997.646328009258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45997.646328009258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45997.646328009258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45997.646328009258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45997.646328009258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45997.646328009258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45997.646328009258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45997.646328009258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45997.646328009258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45997.646328009258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45997.646328009258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45997.646328009258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45997.646328009258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45997.646328009258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45997.646328009258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45997.646328009258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45997.646328009258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45997.646328009258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45997.646328009258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45997.646328009258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45997.646328009258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45997.646328009258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45997.646328009258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45997.646328009258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45997.646328009258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45997.646328009258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45997.646328009258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45997.646328009258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45997.646328009258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45997.646328009258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45997.646328009258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45997.646328009258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45997.646328009258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45997.646328009258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45997.646328009258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45997.646328009258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45997.646328009258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45997.646328009258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45997.646328009258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45997.646328009258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45997.646328009258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45997.646328009258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45997.646328009258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45997.646328009258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45997.646328009258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45997.646328009258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45997.646328009258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45997.646328009258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45997.646328009258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45997.646328009258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45997.646328009258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45997.646328009258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45997.646328009258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45997.646328009258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45997.646328009258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45997.646328009258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45997.646328009258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45997.646328009258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45997.646328009258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45997.646328009258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45997.646328009258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45997.646328009258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45997.646328009258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45997.646328009258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45997.646328009258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45997.646328009258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45997.646328009258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45997.646328009258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45997.646328009258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45997.646328009258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45997.646328009258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45997.646328009258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45997.646328009258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45997.646328009258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45997.646328009258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45997.646328009258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45997.646328009258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45997.646328009258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45997.646328009258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45997.646328009258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45997.646328009258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45997.646328009258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45997.646328009258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45997.646328009258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45997.646328009258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45997.646328009258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45997.646328009258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45997.646328009258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45997.646328009258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45997.646328009258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45997.646328009258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45997.646328009258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45997.646328009258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45997.646328009258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45997.646328009258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45997.646328009258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45997.646328009258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45997.646328009258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45997.646328009258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45997.646328009258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45997.646328009258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45997.646328009258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45997.646328009258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45997.646328009258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45997.646328009258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45997.646328009258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45997.646328009258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45997.646328009258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45997.646328009258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45997.646328009258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45997.646328009258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45997.646328009258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45997.646328009258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45997.646328009258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45997.646328009258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45997.646328009258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45997.646328009258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45997.646328009258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45997.646328009258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45997.646328009258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45997.646328009258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45997.646328009258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45997.646328009258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45997.646328009258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45997.646328009258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45997.646328009258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45997.646328009258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45997.646328009258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45997.646328009258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45997.646328009258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45997.646328009258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45997.646328009258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45997.646328009258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45997.646328009258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45997.646328009258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45997.646328009258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45997.646328009258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45997.646328009258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45997.646328009258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45997.646328009258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45997.646328009258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45997.646328009258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45997.646328009258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45997.646328009258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45997.646328009258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45997.646328009258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45997.646328009258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45997.646328009258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45997.646328009258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45997.646328009258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45997.646328009258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45997.646328009258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45997.646328009258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45997.646328009258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45997.646328009258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45997.646328009258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45997.646328009258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45997.646328009258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45997.646328009258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45997.646328009258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45997.646328009258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45997.646328009258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45997.646328009258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45997.646328009258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45997.646328009258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45997.646328009258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45997.646328009258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45997.646328009258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45997.646328009258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45997.646328009258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45997.646328009258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45997.646328009258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45997.646328009258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45997.646328009258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45997.646328009258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45997.646328009258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45997.646328009258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45997.646328009258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45997.646328009258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45997.646328009258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45997.646328009258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45997.646328009258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45997.646328009258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45997.646328009258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45997.646328009258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45997.646328009258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45997.646328009258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45997.646328009258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45997.646328009258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45997.646328009258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45997.646328009258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45997.646328009258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45997.646328009258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45997.646328009258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45997.646328009258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45997.646328009258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45997.646328009258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45997.646328009258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45997.646328009258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45997.646328009258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45997.646328009258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45997.646328009258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45997.646328009258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45997.646328009258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45997.646328009258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45997.646328009258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45997.646328009258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45997.646328009258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45997.646328009258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45997.646328009258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45997.646328009258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45997.646328009258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45997.646328009258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45997.646328009258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45997.646328009258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45997.646328009258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45997.646328009258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45997.646328009258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45997.646328009258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45997.646328009258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45997.646328009258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45997.646328009258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45997.646328009258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45997.646328009258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45997.646328009258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45997.646328009258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45997.646328009258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45997.646328009258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45997.646328009258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45997.646328009258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45997.646328009258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45997.646328009258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45997.646328009258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45997.646328009258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45997.646328009258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45997.646328009258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45997.646328009258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45997.646328009258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45997.646328009258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45997.646328009258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45997.646328009258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45997.646328009258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45997.646328009258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45997.646328009258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45997.646328009258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45997.646328009258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45997.646328009258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45997.646328009258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45997.646328009258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45997.646328009258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45997.646328009258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45997.646328009258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45997.646328009258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45997.646328009258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45997.646328009258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45997.646328009258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45997.646328009258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45997.646328009258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45997.646328009258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45997.646328009258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45997.646328009258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45997.646328009258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45997.646328009258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45997.646328009258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45997.646328009258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45997.646328009258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45997.646328009258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45997.646328009258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45997.646328009258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45997.646328009258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45997.646328009258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45997.646328009258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45997.646328009258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45997.646328009258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45997.646328009258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45997.646328009258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45997.646328009258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45997.646328009258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45997.646328009258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45997.646328009258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45997.646328009258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45997.646328009258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45997.646328009258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45997.646328009258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45997.646328009258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45997.646328009258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45997.646328009258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45997.646328009258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45997.646328009258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45997.646328009258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45997.646328009258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45997.646328009258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45997.646328009258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45997.646328009258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45997.646328009258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45997.646328009258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45997.646328009258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45997.646328009258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45997.646328009258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45997.646328009258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45997.646328009258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45997.646328009258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45997.646328009258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45997.646328009258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45997.646328009258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45997.646328009258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45997.646328009258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45997.646328009258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45997.646328009258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45997.646328009258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45997.646328009258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45997.646328009258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45997.646328009258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45997.646328009258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45997.646328009258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45997.646328009258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45997.646328009258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45997.646328009258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45997.646328009258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45997.646328009258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45997.646328009258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45997.646328009258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45997.646328009258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45997.646328009258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45997.646328009258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45997.646328009258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45997.646328009258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45997.646328009258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45997.646328009258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45997.646328009258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45997.646328009258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45997.646328009258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45997.646328009258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45997.646328009258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45997.646328009258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45997.646328009258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45997.646328009258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45997.646328009258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45997.646328009258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45997.646328009258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45997.646328009258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45997.646328009258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45997.646328009258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45997.646328009258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45997.646328009258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45997.646328009258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45997.646328009258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45997.646328009258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45997.646328009258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45997.646328009258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45997.646328009258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45997.646328009258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45997.646328009258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45997.646328009258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45997.646328009258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45997.646328009258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45997.646328009258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45997.646328009258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45997.646328009258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45997.646328009258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45997.646328009258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45997.646328009258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45997.646328009258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45997.646328009258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45997.646328009258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45997.646328009258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45997.646328009258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45997.646328009258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45997.646328009258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45997.646328009258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45997.646328009258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45997.646328009258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45997.646328009258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45997.646328009258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45997.646328009258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45997.646328009258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45997.646328009258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45997.646328009258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45997.646328009258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45997.646328009258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45997.646328009258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45997.646328009258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45997.646328009258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45997.646328009258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45997.646328009258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45997.646328009258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45997.646328009258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45997.646328009258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45997.646328009258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45997.646328009258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45997.646328009258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45997.646328009258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45997.646328009258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45997.646328009258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45997.646328009258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45997.646328009258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45997.646328009258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45997.646328009258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45997.646328009258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45997.646328009258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45997.646328009258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45997.646328009258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45997.646328009258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45997.646328009258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45997.646328009258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45997.646328009258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45997.646328009258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45997.646328009258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45997.646328009258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45997.646328009258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45997.646328009258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45997.646328009258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45997.646328009258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45997.646328009258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45997.646328009258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45997.646328009258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45997.646328009258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45997.646328009258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45997.646328009258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45997.646328009258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45997.646328009258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45997.646328009258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45997.646328009258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45997.646328009258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45997.646328009258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45997.646328009258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45997.646328009258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45997.646328009258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45997.646328009258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45997.646328009258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45997.646328009258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45997.646328009258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45997.646328009258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45997.646328009258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45997.646328009258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45997.646328009258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45997.646328009258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45997.646328009258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45997.646328009258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45997.646328009258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45997.646328009258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45997.646328009258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45997.646328009258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45997.646328009258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45997.646328009258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45997.646328009258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45997.646328009258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45997.646328009258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45997.646328009258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45997.646328009258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45997.646328009258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45997.646328009258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45997.646328009258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45997.646328009258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45997.646328009258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45997.646328009258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45997.646328009258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45997.646328009258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45997.646328009258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45997.646328009258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45997.646328009258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45997.646328009258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45997.646328009258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45997.646328009258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45997.646328009258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45997.646328009258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45997.646328009258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45997.646328009258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45997.646328009258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45997.646328009258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45997.646328009258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45997.646328009258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45997.646328009258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45997.646328009258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45997.646328009258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45997.646328009258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45997.646328009258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45997.646328009258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45997.646328009258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45997.646328009258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45997.646328009258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45997.646328009258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45997.646328009258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45997.646328009258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45997.646328009258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45997.646328009258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45997.646328009258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45997.646328009258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45997.646328009258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45997.646328009258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45997.646328009258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45997.646328009258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45997.646328009258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45997.646328009258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45997.646328009258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45997.646328009258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45997.646328009258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45997.646328009258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45997.646328009258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45997.646328009258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45997.646328009258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45997.646328009258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45997.646328009258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45997.646328009258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45997.646328009258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45997.646328009258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45997.646328009258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45997.646328009258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45997.646328009258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45997.646328009258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45997.646328009258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45997.646328009258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45997.646328009258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45997.646328009258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45997.646328009258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45997.646328009258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45997.646328009258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45997.646328009258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45997.646328009258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45997.646328009258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45997.646328009258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45997.646328009258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45997.646328009258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45997.646328009258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45997.646328009258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45997.646328009258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45997.646328009258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45997.646328009258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45997.646328009258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45997.646328009258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45997.646328009258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45997.646328009258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45997.646328009258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45997.646328009258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45997.646328009258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45997.646328009258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45997.646328009258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45997.646328009258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45997.646328009258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45997.646328009258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45997.646328009258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45997.646328009258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45997.646328009258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45997.646328009258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45997.646328009258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45997.646328009258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45997.646328009258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45997.646328009258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45997.646328009258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45997.646328009258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45997.646328009258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45997.646328009258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45997.646328009258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45997.646328009258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45997.646328009258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45997.646328009258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45997.646328009258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45997.646328009258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45997.646328009258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45997.646328009258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45997.646328009258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45997.646328009258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45997.646328009258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45997.646328009258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45997.646328009258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45997.646328009258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45997.646328009258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45997.646328009258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45997.646328009258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45997.646328009258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45997.646328009258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45997.646328009258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45997.646328009258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45997.646328009258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45997.646328009258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45997.646328009258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45997.646328009258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45997.646328009258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45997.646328009258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45997.646328009258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45997.646328009258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45997.646328009258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45997.646328009258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45997.646328009258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45997.646328009258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45997.646328009258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45997.646328009258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45997.646328009258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45997.646328009258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45997.646328009258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45997.646328009258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45997.646328009258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45997.646328009258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45997.646328009258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45997.646328009258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45997.646328009258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45997.646328009258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45997.646328009258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45997.646328009258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45997.646328009258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45997.646328009258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45997.646328009258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45997.646328009258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45997.646328009258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45997.646328009258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45997.646328009258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45997.646328009258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45997.646328009258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45997.646328009258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45997.646328009258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45997.646328009258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45997.646328009258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45997.646328009258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45997.646328009258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45997.646328009258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45997.646328009258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45997.646328009258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45997.646328009258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45997.646328009258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45997.646328009258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45997.646328009258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45997.646328009258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45997.646328009258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294.16561041666137</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65" ca="1" si="0">IFERROR(NOW()-F3,"")</f>
        <v>0.15432569444237743</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39111</v>
      </c>
      <c r="F4" s="91">
        <v>45997.533333333333</v>
      </c>
      <c r="G4" s="92">
        <f t="shared" ca="1" si="0"/>
        <v>0.11299467592471046</v>
      </c>
      <c r="H4" s="91">
        <v>45997.522280092591</v>
      </c>
      <c r="I4" s="107" t="str">
        <f>IFERROR(VLOOKUP(D4,DB!A:F,6,0),"")</f>
        <v>Generator-SG</v>
      </c>
      <c r="J4" s="107" t="str">
        <f>IFERROR(VLOOKUP(D4,DB!A:G,7,0),"")</f>
        <v>Good</v>
      </c>
      <c r="K4" s="93" t="s">
        <v>39130</v>
      </c>
      <c r="L4" s="87" t="str">
        <f>IFERROR(VLOOKUP(D4,DB!A:I,9,0),"")</f>
        <v>Latis</v>
      </c>
    </row>
    <row r="5" spans="1:16" ht="15" customHeight="1">
      <c r="A5" s="107" t="s">
        <v>39131</v>
      </c>
      <c r="B5" s="107" t="str">
        <f>IFERROR(VLOOKUP(D5,DB!A:K,11,0),"")</f>
        <v>R4</v>
      </c>
      <c r="C5" s="89">
        <v>1</v>
      </c>
      <c r="D5" s="87" t="s">
        <v>37052</v>
      </c>
      <c r="E5" s="90" t="s">
        <v>39106</v>
      </c>
      <c r="F5" s="91">
        <v>45997.55537037037</v>
      </c>
      <c r="G5" s="92">
        <f t="shared" ca="1" si="0"/>
        <v>9.095763888763031E-2</v>
      </c>
      <c r="H5" s="91">
        <v>45997.549826388888</v>
      </c>
      <c r="I5" s="107" t="str">
        <f>IFERROR(VLOOKUP(D5,DB!A:F,6,0),"")</f>
        <v>Generator-SG</v>
      </c>
      <c r="J5" s="107" t="str">
        <f>IFERROR(VLOOKUP(D5,DB!A:G,7,0),"")</f>
        <v>Dead</v>
      </c>
      <c r="K5" s="93" t="s">
        <v>39132</v>
      </c>
      <c r="L5" s="87" t="str">
        <f>IFERROR(VLOOKUP(D5,DB!A:I,9,0),"")</f>
        <v>Latis</v>
      </c>
    </row>
    <row r="6" spans="1:16" ht="15" customHeight="1">
      <c r="A6" s="107" t="s">
        <v>39133</v>
      </c>
      <c r="B6" s="107" t="str">
        <f>IFERROR(VLOOKUP(D6,DB!A:K,11,0),"")</f>
        <v>R4</v>
      </c>
      <c r="C6" s="89">
        <v>1</v>
      </c>
      <c r="D6" s="87" t="s">
        <v>37399</v>
      </c>
      <c r="E6" s="90" t="s">
        <v>39106</v>
      </c>
      <c r="F6" s="91">
        <v>45997.559270833335</v>
      </c>
      <c r="G6" s="92">
        <f t="shared" ca="1" si="0"/>
        <v>8.7057175922382157E-2</v>
      </c>
      <c r="H6" s="91">
        <v>45997.553368055553</v>
      </c>
      <c r="I6" s="107" t="str">
        <f>IFERROR(VLOOKUP(D6,DB!A:F,6,0),"")</f>
        <v>SCECO</v>
      </c>
      <c r="J6" s="107" t="str">
        <f>IFERROR(VLOOKUP(D6,DB!A:G,7,0),"")</f>
        <v>Vandalized+Vandalized</v>
      </c>
      <c r="K6" s="93" t="s">
        <v>39134</v>
      </c>
      <c r="L6" s="87" t="str">
        <f>IFERROR(VLOOKUP(D6,DB!A:I,9,0),"")</f>
        <v>Latis</v>
      </c>
    </row>
    <row r="7" spans="1:16" ht="15" customHeight="1">
      <c r="A7" s="107"/>
      <c r="B7" s="107" t="str">
        <f>IFERROR(VLOOKUP(D7,DB!A:K,11,0),"")</f>
        <v/>
      </c>
      <c r="C7" s="89"/>
      <c r="D7" s="87"/>
      <c r="E7" s="90"/>
      <c r="F7" s="91"/>
      <c r="G7" s="92">
        <f t="shared" ca="1" si="0"/>
        <v>45997.646328009258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45997.646328009258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45997.646328009258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45997.646328009258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45997.646328009258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45997.646328009258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45997.646328009258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45997.646328009258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45997.646328009258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45997.646328009258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45997.646328009258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45997.646328009258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45997.646328009258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45997.646328009258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45997.646328009258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45997.646328009258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45997.646328009258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45997.646328009258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45997.646328009258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45997.646328009258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45997.646328009258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45997.646328009258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45997.646328009258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45997.646328009258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45997.646328009258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45997.646328009258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45997.646328009258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45997.646328009258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45997.646328009258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45997.646328009258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45997.646328009258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45997.646328009258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45997.646328009258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45997.646328009258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45997.646328009258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45997.646328009258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45997.646328009258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45997.646328009258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45997.646328009258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45997.646328009258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45997.646328009258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45997.646328009258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45997.646328009258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45997.646328009258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45997.646328009258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45997.646328009258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45997.646328009258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45997.646328009258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45997.646328009258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45997.646328009258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45997.646328009258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45997.646328009258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45997.646328009258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45997.646328009258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45997.646328009258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45997.646328009258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45997.646328009258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45997.646328009258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45997.646328009258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ref="G66:G129" ca="1" si="1">IFERROR(NOW()-F66,"")</f>
        <v>45997.646328009258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45997.646328009258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45997.646328009258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45997.646328009258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45997.646328009258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45997.646328009258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45997.646328009258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45997.646328009258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45997.646328009258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45997.646328009258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45997.646328009258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45997.646328009258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45997.646328009258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45997.646328009258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45997.646328009258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45997.646328009258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45997.646328009258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45997.646328009258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45997.646328009258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45997.646328009258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45997.646328009258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45997.646328009258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45997.646328009258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45997.646328009258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45997.646328009258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45997.646328009258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45997.646328009258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45997.646328009258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45997.646328009258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45997.646328009258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45997.646328009258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45997.646328009258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45997.646328009258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45997.646328009258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45997.646328009258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45997.646328009258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45997.646328009258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45997.646328009258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45997.646328009258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45997.646328009258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45997.646328009258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45997.646328009258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45997.646328009258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45997.646328009258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45997.646328009258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45997.646328009258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45997.646328009258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45997.646328009258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45997.646328009258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45997.646328009258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45997.646328009258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45997.646328009258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45997.646328009258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45997.646328009258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45997.646328009258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45997.646328009258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45997.646328009258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45997.646328009258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45997.646328009258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45997.646328009258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45997.646328009258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45997.646328009258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45997.646328009258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45997.646328009258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ref="G130:G175" ca="1" si="2">IFERROR(NOW()-F130,"")</f>
        <v>45997.646328009258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45997.646328009258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45997.646328009258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45997.646328009258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45997.646328009258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45997.646328009258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45997.646328009258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45997.646328009258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45997.646328009258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45997.646328009258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45997.646328009258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45997.646328009258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45997.646328009258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45997.646328009258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45997.646328009258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45997.646328009258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45997.646328009258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45997.646328009258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45997.646328009258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45997.646328009258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45997.646328009258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45997.646328009258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45997.646328009258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45997.646328009258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45997.646328009258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45997.646328009258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45997.646328009258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45997.646328009258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45997.646328009258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45997.646328009258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45997.646328009258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45997.646328009258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45997.646328009258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45997.646328009258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45997.646328009258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45997.646328009258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45997.646328009258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45997.646328009258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45997.646328009258</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45997.646328009258</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45997.646328009258</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45997.646328009258</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45997.646328009258</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45997.646328009258</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45997.646328009258</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45997.646328009258</v>
      </c>
      <c r="H175" s="91"/>
      <c r="I175" s="107" t="str">
        <f>IFERROR(VLOOKUP(D175,DB!A:F,6,0),"")</f>
        <v/>
      </c>
      <c r="J175" s="107" t="str">
        <f>IFERROR(VLOOKUP(D175,DB!A:G,7,0),"")</f>
        <v/>
      </c>
      <c r="K175" s="93"/>
      <c r="L175" s="87" t="str">
        <f>IFERROR(VLOOKUP(D175,DB!A:I,9,0),"")</f>
        <v/>
      </c>
    </row>
  </sheetData>
  <dataValidations count="2">
    <dataValidation allowBlank="1" showInputMessage="1" showErrorMessage="1" sqref="E1" xr:uid="{A4F81451-56CC-4543-9497-104C4E44EE4B}"/>
    <dataValidation type="list" allowBlank="1" showInputMessage="1" showErrorMessage="1" sqref="E2:E1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105.81426782406925</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71.457450694440922</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48.985216898145154</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16.27302939814399</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0.53883958332880866</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t="shared" ref="G7:G38" ca="1" si="3">IFERROR(NOW()-F7,"")</f>
        <v>45997.646328009258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45997.646328009258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45997.646328009258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45997.646328009258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45997.646328009258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45997.646328009258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45997.646328009258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45997.646328009258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45997.646328009258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45997.646328009258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45997.646328009258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45997.646328009258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45997.646328009258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45997.646328009258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45997.646328009258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45997.646328009258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45997.646328009258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45997.646328009258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45997.646328009258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45997.646328009258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45997.646328009258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45997.646328009258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45997.646328009258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45997.646328009258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45997.646328009258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45997.646328009258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45997.646328009258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45997.646328009258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45997.646328009258</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45997.646328009258</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34779</v>
      </c>
      <c r="E2" s="138" t="s">
        <v>39106</v>
      </c>
      <c r="F2" s="117">
        <v>45997.569664351853</v>
      </c>
      <c r="G2" s="72">
        <f t="shared" ref="G2:G45" ca="1" si="0">IFERROR(NOW()-F2,"-")</f>
        <v>7.6663657404424157E-2</v>
      </c>
      <c r="H2" s="117">
        <v>45997.569664351853</v>
      </c>
      <c r="I2" s="115" t="str">
        <f>IFERROR(VLOOKUP(D2,DB!A:F,6,0),"")</f>
        <v>SCECO</v>
      </c>
      <c r="J2" s="115" t="str">
        <f>IFERROR(VLOOKUP(D2,DB!A:G,7,0),"")</f>
        <v>Vandalized+No BB Design</v>
      </c>
      <c r="K2" s="118" t="s">
        <v>39146</v>
      </c>
      <c r="L2" s="133" t="str">
        <f>IFERROR(VLOOKUP(D2,DB!A:I,9,0),"")</f>
        <v>Latis</v>
      </c>
    </row>
    <row r="3" spans="1:16382" ht="31.5" customHeight="1">
      <c r="A3" s="114"/>
      <c r="B3" s="115" t="str">
        <f>IFERROR(VLOOKUP(D3,DB!A:K,11,0),"")</f>
        <v/>
      </c>
      <c r="C3" s="116"/>
      <c r="D3" s="115"/>
      <c r="E3" s="138"/>
      <c r="F3" s="117"/>
      <c r="G3" s="72">
        <f t="shared" ca="1" si="0"/>
        <v>45997.646328009258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45997.646328009258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45997.646328009258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45997.646328009258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45997.646328009258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45997.646328009258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45997.646328009258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45997.646328009258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45997.646328009258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45997.646328009258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45997.646328009258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45997.646328009258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45997.646328009258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45997.646328009258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45997.646328009258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45997.646328009258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45997.646328009258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45997.646328009258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45997.646328009258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45997.646328009258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45997.646328009258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45997.646328009258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45997.646328009258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45997.646328009258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45997.646328009258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45997.646328009258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45997.646328009258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45997.646328009258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45997.646328009258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45997.646328009258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45997.646328009258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45997.646328009258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45997.646328009258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45997.646328009258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45997.646328009258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45997.646328009258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45997.646328009258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45997.646328009258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45997.646328009258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45997.646328009258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45997.646328009258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45997.646328009258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45997.646328009258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45997.646328009258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45997.646328009258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45997.646328009258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45997.646328009258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45997.646328009258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45997.646328009258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45997.646328009258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45997.646328009258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45997.646328009258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45997.646328009258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45997.646328009258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45997.646328009258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45997.646328009258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45997.646328009258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45997.646328009258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45997.646328009258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45997.646328009258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45997.646328009258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45997.646328009258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45997.646328009258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45997.646328009258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45997.646328009258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45997.646328009258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45997.646328009258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45997.646328009258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45997.646328009258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45997.646328009258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45997.646328009258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45997.646328009258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45997.646328009258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45997.646328009258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45997.646328009258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45997.646328009258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45997.646328009258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45997.646328009258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45997.646328009258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45997.646328009258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45997.646328009258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45997.646328009258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45997.646328009258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45997.646328009258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45997.646328009258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45997.646328009258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45997.646328009258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45997.646328009258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45997.646328009258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45997.646328009258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45997.646328009258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45997.646328009258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45997.646328009258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45997.646328009258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45997.646328009258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45997.646328009258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45997.646328009258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45997.646328009258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45997.646328009258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45997.646328009258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45997.646328009258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45997.646328009258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45997.646328009258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45997.646328009258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45997.646328009258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45997.646328009258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45997.646328009258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45997.646328009258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45997.646328009258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45997.646328009258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45997.646328009258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45997.646328009258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45997.646328009258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45997.646328009258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45997.646328009258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45997.646328009258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45997.646328009258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45997.646328009258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45997.646328009258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45997.646328009258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45997.646328009258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45997.646328009258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45997.646328009258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45997.646328009258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45997.646328009258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45997.646328009258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45997.646328009258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45997.646328009258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45997.646328009258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45997.646328009258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45997.646328009258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45997.646328009258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45997.646328009258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45997.646328009258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45997.646328009258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45997.646328009258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45997.646328009258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45997.646328009258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45997.646328009258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45997.646328009258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45997.646328009258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45997.646328009258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45997.646328009258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45997.646328009258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45997.646328009258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45997.646328009258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45997.646328009258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45997.646328009258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45997.646328009258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45997.646328009258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45997.646328009258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45997.646328009258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45997.646328009258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45997.646328009258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45997.646328009258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45997.646328009258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45997.646328009258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45997.646328009258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45997.646328009258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45997.646328009258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45997.646328009258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45997.646328009258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45997.646328009258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45997.646328009258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45997.646328009258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45997.646328009258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45997.646328009258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45997.646328009258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45997.646328009258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45997.646328009258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45997.646328009258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45997.646328009258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45997.646328009258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45997.646328009258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45997.646328009258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45997.646328009258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45997.646328009258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45997.646328009258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45997.646328009258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45997.646328009258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45997.646328009258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45997.646328009258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45997.646328009258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45997.646328009258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45997.646328009258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45997.646328009258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45997.646328009258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45997.646328009258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45997.646328009258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45997.646328009258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45997.646328009258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45997.646328009258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45997.646328009258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45997.646328009258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45997.646328009258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45997.646328009258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45997.646328009258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45997.646328009258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45997.646328009258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45997.646328009258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45997.646328009258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45997.646328009258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45997.646328009258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45997.646328009258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45997.646328009258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45997.646328009258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45997.646328009258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45997.646328009258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45997.646328009258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45997.646328009258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45997.646328009258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45997.646328009258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45997.646328009258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45997.646328009258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45997.646328009258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45997.646328009258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45997.646328009258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45997.646328009258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45997.646328009258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45997.646328009258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45997.646328009258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45997.646328009258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45997.646328009258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45997.646328009258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45997.646328009258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45997.646328009258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45997.646328009258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45997.646328009258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45997.646328009258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45997.646328009258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45997.646328009258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45997.646328009258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45997.646328009258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45997.646328009258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45997.646328009258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45997.646328009258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45997.646328009258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45997.646328009258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45997.646328009258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45997.646328009258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45997.646328009258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45997.646328009258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45997.646328009258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45997.646328009258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45997.646328009258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45997.646328009258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45997.646328009258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45997.646328009258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45997.646328009258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45997.646328009258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45997.646328009258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45997.646328009258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45997.646328009258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45997.646328009258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45997.646328009258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45997.646328009258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45997.646328009258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45997.646328009258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45997.646328009258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45997.646328009258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45997.646328009258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45997.646328009258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45997.646328009258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45997.646328009258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45997.646328009258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45997.646328009258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45997.646328009258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45997.646328009258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45997.646328009258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45997.646328009258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45997.646328009258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45997.646328009258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45997.646328009258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45997.646328009258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45997.646328009258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45997.646328009258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45997.646328009258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45997.646328009258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45997.646328009258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45997.646328009258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45997.646328009258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45997.646328009258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45997.646328009258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45997.646328009258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45997.646328009258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45997.646328009258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45997.646328009258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45997.646328009258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45997.646328009258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45997.646328009258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45997.646328009258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45997.646328009258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45997.646328009258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45997.646328009258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45997.646328009258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45997.646328009258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45997.646328009258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45997.646328009258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45997.646328009258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45997.646328009258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45997.646328009258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45997.646328009258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45997.646328009258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45997.646328009258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45997.646328009258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45997.646328009258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45997.646328009258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45997.646328009258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45997.646328009258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45997.646328009258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45997.646328009258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45997.646328009258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45997.646328009258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45997.646328009258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45997.646328009258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45997.646328009258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45997.646328009258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45997.646328009258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45997.646328009258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45997.646328009258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45997.646328009258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45997.646328009258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45997.646328009258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45997.646328009258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45997.646328009258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45997.646328009258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45997.646328009258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45997.646328009258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45997.646328009258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45997.646328009258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45997.646328009258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45997.646328009258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45997.646328009258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45997.646328009258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45997.646328009258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45997.646328009258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45997.646328009258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45997.646328009258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45997.646328009258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45997.646328009258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45997.646328009258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45997.646328009258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45997.646328009258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45997.646328009258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45997.646328009258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45997.646328009258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45997.646328009258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45997.646328009258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45997.646328009258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45997.646328009258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45997.646328009258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45997.646328009258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45997.646328009258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45997.646328009258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45997.646328009258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45997.646328009258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45997.646328009258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45997.646328009258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45997.646328009258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45997.646328009258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45997.646328009258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45997.646328009258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45997.646328009258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45997.646328009258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45997.646328009258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45997.646328009258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45997.646328009258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45997.646328009258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45997.646328009258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45997.646328009258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45997.646328009258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45997.646328009258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45997.646328009258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45997.646328009258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45997.646328009258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45997.646328009258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45997.646328009258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45997.646328009258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45997.646328009258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45997.646328009258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45997.646328009258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45997.646328009258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45997.646328009258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45997.646328009258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45997.646328009258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45997.646328009258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45997.646328009258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45997.646328009258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45997.646328009258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45997.646328009258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45997.646328009258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45997.646328009258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45997.646328009258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45997.646328009258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45997.646328009258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45997.646328009258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45997.646328009258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45997.646328009258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45997.646328009258</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45997.646328009258</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45997.646328009258</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45997.646328009258</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45997.646328009258</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45997.646328009258</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45997.646328009258</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45997.646328009258</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45997.646328009258</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45997.646328009258</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45997.646328009258</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2025-12-06T12:32:46Z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