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48" documentId="120_S{2AC9BD13-BADA-5192-A53E-5A8FF88502F6}" xr6:coauthVersionLast="47" xr6:coauthVersionMax="47" xr10:uidLastSave="{E356DF21-FBD4-471E-A2FD-D1F34BE49C0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<sst xmlns="http://schemas.openxmlformats.org/spreadsheetml/2006/main" count="181550" uniqueCount="39151">
  <si>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</si>
  <si>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</si>
  <si>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</si>
  <si>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</si>
  <si>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</si>
  <si>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</si>
  <si>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</si>
  <si>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</si>
  <si>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</si>
  <si>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</si>
  <si>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</si>
  <si>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</si>
  <si>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</si>
  <si>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</si>
  <si>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</si>
  <si>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</si>
  <si>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</si>
  <si>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</si>
  <si>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</si>
  <si>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</si>
  <si>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</si>
  <si>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</si>
  <si>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</si>
  <si>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</si>
  <si>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</si>
  <si>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</si>
  <si>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</si>
  <si>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</si>
  <si>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</si>
  <si>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</si>
  <si>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</si>
  <si>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</si>
  <si>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</si>
  <si>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</si>
  <si>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</si>
  <si>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</si>
  <si>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</si>
  <si>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</si>
  <si>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</si>
  <si>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</si>
  <si>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</si>
  <si>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</si>
  <si>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</si>
  <si>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</si>
  <si>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</si>
  <si>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</si>
  <si>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</si>
  <si>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</si>
  <si>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</si>
  <si>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</si>
  <si>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</si>
  <si>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</si>
  <si>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</si>
  <si>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</si>
  <si>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</si>
  <si>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</si>
  <si>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</si>
  <si>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</si>
  <si>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</si>
  <si>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</si>
  <si>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</si>
  <si>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</si>
  <si>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</si>
  <si>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</si>
  <si>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</si>
  <si>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</si>
  <si>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</si>
  <si>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</si>
  <si>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</si>
  <si>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</si>
  <si>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</si>
  <si>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</si>
  <si>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</si>
  <si>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</si>
  <si>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</si>
  <si>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</si>
  <si>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</si>
  <si>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</si>
  <si>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</si>
  <si>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</si>
  <si>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</si>
  <si>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</si>
  <si>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</si>
  <si>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</si>
  <si>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</si>
  <si>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</si>
  <si>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</si>
  <si>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</si>
  <si>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</si>
  <si>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</si>
  <si>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</si>
  <si>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</si>
  <si>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</si>
  <si>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</si>
  <si>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</si>
  <si>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</si>
  <si>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</si>
  <si>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</si>
  <si>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</si>
  <si>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</si>
  <si>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</si>
  <si>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</si>
  <si>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</si>
  <si>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</si>
  <si>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</si>
  <si>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</si>
  <si>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</si>
  <si>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</si>
  <si>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</si>
  <si>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</si>
  <si>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</si>
  <si>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</si>
  <si>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</si>
  <si>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</si>
  <si>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</si>
  <si>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</si>
  <si>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</si>
  <si>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</si>
  <si>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</si>
  <si>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</si>
  <si>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</si>
  <si>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</si>
  <si>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</si>
  <si>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</si>
  <si>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</si>
  <si>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</si>
  <si>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</si>
  <si>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</si>
  <si>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</si>
  <si>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</si>
  <si>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</si>
  <si>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</si>
  <si>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</si>
  <si>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</si>
  <si>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</si>
  <si>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</si>
  <si>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</si>
  <si>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</si>
  <si>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</si>
  <si>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</si>
  <si>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</si>
  <si>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</si>
  <si>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</si>
  <si>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</si>
  <si>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</si>
  <si>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</si>
  <si>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</si>
  <si>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</si>
  <si>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</si>
  <si>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</si>
  <si>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</si>
  <si>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</si>
  <si>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</si>
  <si>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</si>
  <si>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</si>
  <si>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</si>
  <si>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</si>
  <si>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</si>
  <si>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</si>
  <si>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</si>
  <si>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</si>
  <si>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</si>
  <si>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</si>
  <si>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</si>
  <si>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</si>
  <si>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</si>
  <si>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</si>
  <si>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</si>
  <si>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</si>
  <si>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</si>
  <si>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</si>
  <si>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</si>
  <si>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</si>
  <si>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</si>
  <si>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</si>
  <si>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</si>
  <si>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</si>
  <si>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</si>
  <si>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</si>
  <si>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</si>
  <si>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</si>
  <si>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</si>
  <si>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</si>
  <si>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</si>
  <si>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</si>
  <si>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</si>
  <si>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</si>
  <si>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</si>
  <si>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</si>
  <si>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</si>
  <si>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</si>
  <si>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</si>
  <si>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</si>
  <si>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</si>
  <si>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</si>
  <si>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</si>
  <si>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</si>
  <si>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</si>
  <si>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</si>
  <si>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</si>
  <si>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</si>
  <si>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</si>
  <si>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</si>
  <si>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</si>
  <si>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</si>
  <si>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</si>
  <si>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</si>
  <si>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</si>
  <si>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</si>
  <si>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</si>
  <si>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</si>
  <si>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</si>
  <si>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</si>
  <si>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</si>
  <si>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</si>
  <si>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</si>
  <si>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</si>
  <si>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</si>
  <si>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</si>
  <si>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</si>
  <si>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</si>
  <si>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</si>
  <si>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</si>
  <si>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</si>
  <si>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</si>
  <si>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</si>
  <si>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</si>
  <si>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</si>
  <si>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</si>
  <si>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</si>
  <si>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</si>
  <si>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</si>
  <si>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</si>
  <si>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</si>
  <si>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</si>
  <si>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</si>
  <si>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</si>
  <si>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</si>
  <si>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</si>
  <si>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</si>
  <si>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</si>
  <si>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</si>
  <si>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</si>
  <si>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</si>
  <si>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</si>
  <si>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</si>
  <si>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</si>
  <si>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</si>
  <si>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</si>
  <si>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</si>
  <si>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</si>
  <si>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</si>
  <si>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</si>
  <si>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</si>
  <si>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</si>
  <si>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</si>
  <si>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</si>
  <si>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</si>
  <si>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</si>
  <si>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</si>
  <si>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</si>
  <si>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</si>
  <si>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</si>
  <si>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</si>
  <si>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</si>
  <si>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</si>
  <si>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</si>
  <si>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</si>
  <si>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</si>
  <si>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</si>
  <si>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</si>
  <si>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</si>
  <si>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</si>
  <si>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</si>
  <si>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</si>
  <si>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</si>
  <si>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</si>
  <si>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</si>
  <si>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</si>
  <si>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</si>
  <si>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</si>
  <si>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</si>
  <si>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</si>
  <si>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</si>
  <si>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</si>
  <si>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</si>
  <si>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</si>
  <si>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</si>
  <si>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</si>
  <si>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</si>
  <si>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</si>
  <si>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</si>
  <si>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</si>
  <si>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</si>
  <si>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</si>
  <si>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</si>
  <si>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</si>
  <si>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</si>
  <si>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</si>
  <si>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</si>
  <si>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</si>
  <si>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</si>
  <si>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</si>
  <si>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</si>
  <si>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</si>
  <si>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</si>
  <si>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</si>
  <si>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</si>
  <si>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</si>
  <si>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</si>
  <si>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</si>
  <si>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</si>
  <si>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</si>
  <si>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</si>
  <si>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</si>
  <si>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</si>
  <si>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</si>
  <si>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</si>
  <si>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</si>
  <si>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</si>
  <si>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</si>
  <si>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</si>
  <si>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</si>
  <si>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</si>
  <si>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</si>
  <si>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</si>
  <si>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</si>
  <si>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</si>
  <si>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</si>
  <si>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</si>
  <si>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</si>
  <si>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</si>
  <si>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</si>
  <si>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</si>
  <si>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</si>
  <si>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</si>
  <si>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</si>
  <si>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</si>
  <si>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</si>
  <si>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</si>
  <si>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</si>
  <si>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</si>
  <si>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</si>
  <si>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</si>
  <si>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</si>
  <si>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</si>
  <si>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</si>
  <si>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</si>
  <si>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</si>
  <si>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</si>
  <si>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</si>
  <si>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</si>
  <si>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</si>
  <si>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</si>
  <si>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</si>
  <si>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</si>
  <si>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</si>
  <si>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</si>
  <si>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</si>
  <si>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</si>
  <si>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</si>
  <si>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</si>
  <si>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</si>
  <si>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</si>
  <si>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</si>
  <si>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</si>
  <si>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</si>
  <si>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</si>
  <si>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</si>
  <si>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</si>
  <si>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</si>
  <si>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</si>
  <si>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</si>
  <si>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</si>
  <si>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</si>
  <si>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</si>
  <si>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</si>
  <si>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</si>
  <si>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</si>
  <si>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</si>
  <si>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</si>
  <si>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</si>
  <si>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</si>
  <si>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</si>
  <si>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</si>
  <si>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</si>
  <si>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</si>
  <si>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</si>
  <si>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</si>
  <si>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</si>
  <si>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</si>
  <si>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</si>
  <si>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</si>
  <si>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</si>
  <si>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</si>
  <si>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</si>
  <si>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</si>
  <si>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</si>
  <si>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</si>
  <si>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</si>
  <si>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</si>
  <si>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</si>
  <si>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</si>
  <si>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</si>
  <si>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</si>
  <si>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</si>
  <si>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</si>
  <si>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</si>
  <si>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</si>
  <si>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</si>
  <si>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</si>
  <si>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</si>
  <si>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</si>
  <si>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</si>
  <si>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</si>
  <si>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</si>
  <si>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</si>
  <si>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</si>
  <si>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</si>
  <si>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</si>
  <si>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</si>
  <si>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</si>
  <si>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</si>
  <si>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</si>
  <si>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</si>
  <si>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</si>
  <si>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</si>
  <si>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</si>
  <si>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</si>
  <si>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</si>
  <si>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</si>
  <si>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</si>
  <si>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</si>
  <si>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</si>
  <si>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</si>
  <si>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</si>
  <si>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</si>
  <si>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</si>
  <si>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</si>
  <si>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</si>
  <si>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</si>
  <si>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</si>
  <si>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</si>
  <si>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</si>
  <si>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</si>
  <si>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</si>
  <si>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</si>
  <si>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</si>
  <si>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</si>
  <si>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</si>
  <si>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</si>
  <si>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</si>
  <si>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</si>
  <si>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</si>
  <si>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</si>
  <si>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</si>
  <si>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</si>
  <si>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</si>
  <si>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</si>
  <si>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</si>
  <si>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</si>
  <si>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</si>
  <si>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</si>
  <si>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</si>
  <si>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</si>
  <si>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</si>
  <si>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</si>
  <si>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</si>
  <si>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</si>
  <si>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</si>
  <si>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</si>
  <si>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</si>
  <si>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</si>
  <si>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</si>
  <si>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</si>
  <si>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</si>
  <si>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</si>
  <si>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</si>
  <si>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</si>
  <si>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</si>
  <si>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</si>
  <si>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</si>
  <si>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</si>
  <si>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</si>
  <si>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</si>
  <si>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</si>
  <si>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</si>
  <si>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</si>
  <si>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</si>
  <si>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</si>
  <si>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</si>
  <si>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</si>
  <si>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</si>
  <si>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</si>
  <si>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</si>
  <si>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</si>
  <si>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</si>
  <si>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</si>
  <si>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</si>
  <si>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</si>
  <si>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</si>
  <si>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</si>
  <si>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</si>
  <si>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</si>
  <si>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</si>
  <si>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</si>
  <si>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</si>
  <si>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</si>
  <si>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</si>
  <si>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</si>
  <si>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</si>
  <si>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</si>
  <si>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</si>
  <si>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</si>
  <si>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</si>
  <si>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</si>
  <si>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</si>
  <si>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</si>
  <si>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</si>
  <si>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</si>
  <si>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</si>
  <si>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</si>
  <si>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</si>
  <si>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</si>
  <si>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</si>
  <si>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</si>
  <si>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</si>
  <si>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</si>
  <si>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</si>
  <si>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</si>
  <si>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</si>
  <si>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</si>
  <si>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</si>
  <si>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</si>
  <si>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</si>
  <si>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</si>
  <si>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</si>
  <si>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</si>
  <si>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</si>
  <si>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</si>
  <si>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</si>
  <si>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</si>
  <si>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</si>
  <si>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</si>
  <si>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</si>
  <si>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</si>
  <si>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</si>
  <si>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</si>
  <si>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</si>
  <si>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</si>
  <si>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</si>
  <si>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</si>
  <si>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</si>
  <si>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</si>
  <si>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</si>
  <si>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</si>
  <si>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</si>
  <si>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</si>
  <si>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</si>
  <si>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</si>
  <si>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</si>
  <si>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</si>
  <si>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</si>
  <si>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</si>
  <si>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</si>
  <si>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</si>
  <si>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</si>
  <si>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</si>
  <si>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</si>
  <si>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</si>
  <si>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</si>
  <si>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</si>
  <si>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</si>
  <si>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</si>
  <si>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</si>
  <si>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</si>
  <si>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</si>
  <si>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</si>
  <si>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</si>
  <si>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</si>
  <si>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</si>
  <si>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</si>
  <si>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</si>
  <si>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</si>
  <si>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</si>
  <si>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</si>
  <si>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</si>
  <si>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</si>
  <si>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</si>
  <si>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</si>
  <si>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</si>
  <si>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</si>
  <si>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</si>
  <si>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</si>
  <si>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</si>
  <si>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</si>
  <si>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</si>
  <si>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</si>
  <si>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</si>
  <si>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</si>
  <si>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</si>
  <si>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</si>
  <si>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</si>
  <si>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</si>
  <si>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</si>
  <si>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</si>
  <si>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</si>
  <si>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</si>
  <si>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</si>
  <si>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</si>
  <si>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</si>
  <si>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</si>
  <si>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</si>
  <si>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</si>
  <si>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</si>
  <si>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</si>
  <si>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</si>
  <si>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</si>
  <si>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</si>
  <si>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</si>
  <si>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</si>
  <si>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</si>
  <si>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</si>
  <si>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</si>
  <si>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</si>
  <si>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</si>
  <si>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</si>
  <si>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</si>
  <si>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</si>
  <si>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</si>
  <si>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</si>
  <si>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</si>
  <si>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</si>
  <si>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</si>
  <si>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</si>
  <si>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</si>
  <si>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</si>
  <si>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</si>
  <si>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</si>
  <si>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</si>
  <si>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</si>
  <si>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</si>
  <si>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</si>
  <si>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</si>
  <si>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</si>
  <si>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</si>
  <si>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</si>
  <si>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</si>
  <si>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</si>
  <si>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</si>
  <si>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</si>
  <si>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</si>
  <si>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</si>
  <si>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</si>
  <si>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</si>
  <si>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</si>
  <si>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</si>
  <si>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</si>
  <si>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</si>
  <si>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</si>
  <si>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</si>
  <si>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</si>
  <si>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</si>
  <si>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</si>
  <si>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</si>
  <si>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</si>
  <si>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</si>
  <si>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</si>
  <si>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</si>
  <si>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</si>
  <si>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</si>
  <si>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</si>
  <si>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</si>
  <si>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</si>
  <si>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</si>
  <si>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</si>
  <si>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</si>
  <si>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</si>
  <si>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</si>
  <si>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</si>
  <si>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</si>
  <si>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</si>
  <si>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</si>
  <si>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</si>
  <si>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</si>
  <si>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</si>
  <si>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</si>
  <si>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</si>
  <si>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</si>
  <si>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</si>
  <si>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</si>
  <si>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</si>
  <si>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</si>
  <si>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</si>
  <si>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</si>
  <si>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</si>
  <si>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</si>
  <si>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</si>
  <si>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</si>
  <si>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</si>
  <si>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</si>
  <si>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</si>
  <si>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</si>
  <si>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</si>
  <si>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</si>
  <si>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</si>
  <si>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</si>
  <si>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</si>
  <si>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</si>
  <si>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</si>
  <si>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</si>
  <si>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</si>
  <si>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</si>
  <si>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</si>
  <si>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</si>
  <si>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</si>
  <si>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</si>
  <si>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</si>
  <si>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</si>
  <si>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</si>
  <si>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</si>
  <si>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</si>
  <si>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</si>
  <si>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</si>
  <si>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</si>
  <si>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</si>
  <si>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</si>
  <si>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</si>
  <si>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</si>
  <si>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</si>
  <si>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</si>
  <si>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</si>
  <si>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</si>
  <si>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</si>
  <si>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</si>
  <si>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</si>
  <si>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</si>
  <si>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</si>
  <si>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</si>
  <si>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</si>
  <si>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</si>
  <si>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</si>
  <si>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</si>
  <si>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</si>
  <si>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</si>
  <si>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</si>
  <si>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</si>
  <si>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</si>
  <si>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</si>
  <si>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</si>
  <si>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</si>
  <si>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</si>
  <si>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</si>
  <si>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</si>
  <si>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</si>
  <si>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</si>
  <si>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</si>
  <si>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</si>
  <si>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</si>
  <si>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</si>
  <si>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</si>
  <si>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</si>
  <si>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</si>
  <si>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</si>
  <si>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</si>
  <si>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</si>
  <si>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</si>
  <si>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</si>
  <si>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</si>
  <si>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</si>
  <si>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</si>
  <si>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</si>
  <si>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</si>
  <si>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</si>
  <si>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</si>
  <si>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</si>
  <si>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</si>
  <si>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</si>
  <si>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</si>
  <si>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</si>
  <si>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</si>
  <si>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</si>
  <si>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</si>
  <si>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</si>
  <si>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</si>
  <si>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</si>
  <si>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</si>
  <si>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</si>
  <si>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</si>
  <si>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</si>
  <si>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</si>
  <si>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</si>
  <si>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</si>
  <si>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</si>
  <si>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</si>
  <si>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</si>
  <si>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</si>
  <si>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</si>
  <si>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</si>
  <si>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</si>
  <si>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</si>
  <si>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</si>
  <si>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</si>
  <si>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</si>
  <si>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</si>
  <si>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</si>
  <si>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</si>
  <si>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</si>
  <si>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</si>
  <si>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</si>
  <si>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</si>
  <si>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</si>
  <si>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</si>
  <si>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</si>
  <si>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</si>
  <si>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</si>
  <si>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</si>
  <si>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</si>
  <si>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</si>
  <si>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</si>
  <si>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</si>
  <si>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</si>
  <si>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</si>
  <si>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</si>
  <si>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</si>
  <si>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</si>
  <si>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</si>
  <si>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</si>
  <si>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</si>
  <si>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</si>
  <si>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</si>
  <si>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</si>
  <si>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</si>
  <si>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</si>
  <si>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</si>
  <si>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</si>
  <si>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</si>
  <si>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</si>
  <si>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</si>
  <si>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</si>
  <si>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</si>
  <si>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</si>
  <si>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</si>
  <si>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</si>
  <si>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</si>
  <si>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</si>
  <si>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</si>
  <si>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</si>
  <si>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</si>
  <si>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</si>
  <si>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</si>
  <si>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</si>
  <si>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</si>
  <si>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</si>
  <si>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</si>
  <si>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</si>
  <si>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</si>
  <si>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</si>
  <si>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</si>
  <si>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</si>
  <si>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</si>
  <si>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</si>
  <si>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</si>
  <si>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</si>
  <si>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</si>
  <si>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</si>
  <si>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</si>
  <si>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</si>
  <si>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</si>
  <si>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</si>
  <si>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</si>
  <si>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</si>
  <si>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</si>
  <si>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</si>
  <si>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</si>
  <si>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</si>
  <si>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</si>
  <si>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</si>
  <si>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</si>
  <si>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</si>
  <si>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</si>
  <si>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</si>
  <si>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</si>
  <si>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</si>
  <si>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</si>
  <si>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</si>
  <si>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</si>
  <si>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</si>
  <si>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</si>
  <si>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</si>
  <si>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</si>
  <si>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</si>
  <si>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</si>
  <si>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</si>
  <si>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</si>
  <si>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</si>
  <si>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</si>
  <si>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</si>
  <si>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</si>
  <si>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</si>
  <si>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</si>
  <si>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</si>
  <si>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</si>
  <si>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</si>
  <si>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</si>
  <si>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</si>
  <si>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</si>
  <si>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</si>
  <si>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</si>
  <si>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</si>
  <si>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</si>
  <si>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</si>
  <si>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</si>
  <si>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</si>
  <si>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</si>
  <si>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</si>
  <si>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</si>
  <si>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</si>
  <si>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</si>
  <si>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</si>
  <si>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</si>
  <si>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</si>
  <si>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</si>
  <si>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</si>
  <si>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</si>
  <si>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</si>
  <si>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</si>
  <si>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</si>
  <si>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</si>
  <si>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</si>
  <si>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</si>
  <si>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</si>
  <si>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</si>
  <si>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</si>
  <si>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</si>
  <si>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</si>
  <si>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</si>
  <si>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</si>
  <si>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</si>
  <si>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</si>
  <si>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</si>
  <si>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</si>
  <si>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</si>
  <si>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</si>
  <si>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</si>
  <si>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</si>
  <si>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</si>
  <si>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</si>
  <si>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</si>
  <si>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</si>
  <si>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</si>
  <si>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</si>
  <si>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</si>
  <si>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</si>
  <si>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</si>
  <si>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</si>
  <si>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</si>
  <si>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</si>
  <si>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</si>
  <si>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</si>
  <si>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</si>
  <si>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</si>
  <si>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</si>
  <si>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</si>
  <si>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</si>
  <si>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</si>
  <si>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</si>
  <si>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</si>
  <si>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</si>
  <si>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</si>
  <si>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</si>
  <si>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</si>
  <si>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</si>
  <si>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</si>
  <si>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</si>
  <si>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</si>
  <si>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</si>
  <si>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</si>
  <si>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</si>
  <si>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</si>
  <si>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</si>
  <si>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</si>
  <si>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</si>
  <si>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</si>
  <si>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</si>
  <si>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</si>
  <si>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</si>
  <si>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</si>
  <si>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</si>
  <si>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</si>
  <si>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</si>
  <si>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</si>
  <si>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</si>
  <si>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</si>
  <si>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</si>
  <si>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</si>
  <si>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</si>
  <si>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</si>
  <si>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</si>
  <si>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</si>
  <si>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</si>
  <si>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</si>
  <si>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</si>
  <si>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</si>
  <si>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</si>
  <si>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</si>
  <si>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</si>
  <si>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</si>
  <si>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</si>
  <si>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</si>
  <si>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</si>
  <si>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</si>
  <si>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</si>
  <si>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</si>
  <si>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</si>
  <si>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</si>
  <si>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</si>
  <si>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</si>
  <si>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</si>
  <si>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</si>
  <si>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</si>
  <si>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</si>
  <si>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</si>
  <si>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</si>
  <si>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</si>
  <si>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</si>
  <si>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</si>
  <si>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</si>
  <si>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</si>
  <si>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</si>
  <si>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</si>
  <si>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</si>
  <si>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</si>
  <si>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</si>
  <si>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</si>
  <si>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</si>
  <si>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</si>
  <si>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</si>
  <si>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</si>
  <si>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</si>
  <si>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</si>
  <si>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</si>
  <si>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</si>
  <si>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</si>
  <si>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</si>
  <si>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</si>
  <si>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</si>
  <si>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</si>
  <si>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</si>
  <si>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</si>
  <si>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</si>
  <si>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</si>
  <si>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</si>
  <si>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</si>
  <si>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</si>
  <si>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</si>
  <si>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</si>
  <si>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</si>
  <si>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</si>
  <si>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</si>
  <si>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</si>
  <si>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</si>
  <si>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</si>
  <si>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</si>
  <si>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</si>
  <si>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</si>
  <si>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</si>
  <si>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</si>
  <si>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</si>
  <si>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</si>
  <si>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</si>
  <si>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</si>
  <si>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</si>
  <si>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</si>
  <si>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</si>
  <si>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</si>
  <si>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</si>
  <si>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</si>
  <si>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</si>
  <si>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</si>
  <si>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</si>
  <si>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</si>
  <si>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</si>
  <si>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</si>
  <si>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</si>
  <si>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</si>
  <si>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</si>
  <si>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</si>
  <si>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</si>
  <si>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</si>
  <si>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</si>
  <si>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</si>
  <si>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</si>
  <si>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</si>
  <si>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</si>
  <si>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</si>
  <si>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</si>
  <si>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</si>
  <si>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</si>
  <si>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</si>
  <si>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</si>
  <si>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</si>
  <si>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</si>
  <si>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</si>
  <si>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</si>
  <si>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</si>
  <si>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</si>
  <si>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</si>
  <si>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</si>
  <si>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</si>
  <si>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</si>
  <si>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</si>
  <si>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</si>
  <si>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</si>
  <si>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</si>
  <si>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</si>
  <si>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</si>
  <si>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</si>
  <si>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</si>
  <si>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</si>
  <si>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</si>
  <si>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</si>
  <si>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</si>
  <si>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</si>
  <si>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</si>
  <si>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</si>
  <si>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</si>
  <si>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</si>
  <si>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</si>
  <si>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</si>
  <si>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</si>
  <si>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</si>
  <si>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</si>
  <si>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</si>
  <si>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</si>
  <si>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</si>
  <si>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</si>
  <si>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</si>
  <si>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</si>
  <si>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</si>
  <si>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</si>
  <si>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</si>
  <si>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</si>
  <si>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</si>
  <si>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</si>
  <si>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</si>
  <si>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</si>
  <si>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</si>
  <si>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</si>
  <si>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</si>
  <si>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</si>
  <si>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</si>
  <si>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</si>
  <si>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</si>
  <si>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</si>
  <si>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</si>
  <si>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</si>
  <si>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</si>
  <si>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</si>
  <si>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</si>
  <si>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</si>
  <si>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</si>
  <si>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</si>
  <si>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</si>
  <si>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</si>
  <si>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</si>
  <si>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</si>
  <si>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</si>
  <si>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</si>
  <si>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</si>
  <si>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</si>
  <si>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</si>
  <si>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</si>
  <si>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</si>
  <si>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</si>
  <si>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</si>
  <si>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</si>
  <si>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</si>
  <si>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</si>
  <si>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</si>
  <si>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</si>
  <si>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</si>
  <si>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</si>
  <si>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</si>
  <si>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</si>
  <si>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</si>
  <si>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</si>
  <si>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</si>
  <si>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</si>
  <si>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</si>
  <si>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</si>
  <si>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</si>
  <si>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</si>
  <si>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</si>
  <si>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</si>
  <si>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</si>
  <si>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</si>
  <si>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</si>
  <si>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</si>
  <si>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</si>
  <si>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</si>
  <si>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</si>
  <si>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</si>
  <si>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</si>
  <si>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</si>
  <si>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</si>
  <si>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</si>
  <si>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</si>
  <si>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</si>
  <si>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</si>
  <si>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</si>
  <si>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</si>
  <si>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</si>
  <si>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</si>
  <si>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</si>
  <si>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</si>
  <si>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</si>
  <si>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</si>
  <si>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</si>
  <si>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</si>
  <si>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</si>
  <si>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</si>
  <si>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</si>
  <si>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</si>
  <si>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</si>
  <si>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</si>
  <si>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</si>
  <si>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</si>
  <si>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</si>
  <si>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</si>
  <si>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</si>
  <si>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</si>
  <si>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</si>
  <si>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</si>
  <si>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</si>
  <si>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</si>
  <si>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</si>
  <si>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</si>
  <si>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</si>
  <si>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</si>
  <si>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</si>
  <si>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</si>
  <si>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</si>
  <si>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</si>
  <si>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</si>
  <si>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</si>
  <si>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</si>
  <si>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</si>
  <si>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</si>
  <si>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</si>
  <si>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</si>
  <si>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</si>
  <si>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</si>
  <si>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</si>
  <si>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</si>
  <si>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</si>
  <si>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</si>
  <si>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</si>
  <si>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</si>
  <si>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</si>
  <si>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</si>
  <si>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</si>
  <si>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</si>
  <si>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</si>
  <si>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</si>
  <si>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</si>
  <si>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</si>
  <si>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</si>
  <si>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</si>
  <si>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</si>
  <si>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</si>
  <si>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</si>
  <si>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</si>
  <si>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</si>
  <si>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</si>
  <si>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</si>
  <si>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</si>
  <si>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</si>
  <si>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</si>
  <si>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</si>
  <si>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</si>
  <si>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</si>
  <si>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</si>
  <si>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</si>
  <si>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</si>
  <si>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</si>
  <si>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</si>
  <si>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</si>
  <si>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</si>
  <si>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</si>
  <si>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</si>
  <si>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</si>
  <si>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</si>
  <si>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</si>
  <si>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</si>
  <si>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</si>
  <si>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</si>
  <si>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</si>
  <si>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</si>
  <si>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</si>
  <si>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</si>
  <si>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</si>
  <si>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</si>
  <si>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</si>
  <si>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</si>
  <si>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</si>
  <si>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</si>
  <si>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</si>
  <si>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</si>
  <si>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</si>
  <si>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</si>
  <si>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</si>
  <si>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</si>
  <si>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</si>
  <si>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</si>
  <si>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</si>
  <si>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</si>
  <si>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</si>
  <si>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</si>
  <si>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</si>
  <si>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</si>
  <si>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</si>
  <si>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</si>
  <si>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</si>
  <si>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</si>
  <si>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</si>
  <si>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</si>
  <si>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</si>
  <si>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</si>
  <si>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</si>
  <si>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</si>
  <si>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</si>
  <si>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</si>
  <si>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</si>
  <si>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</si>
  <si>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</si>
  <si>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</si>
  <si>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</si>
  <si>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</si>
  <si>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</si>
  <si>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</si>
  <si>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</si>
  <si>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</si>
  <si>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</si>
  <si>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</si>
  <si>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</si>
  <si>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</si>
  <si>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</si>
  <si>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</si>
  <si>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</si>
  <si>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</si>
  <si>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</si>
  <si>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</si>
  <si>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</si>
  <si>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</si>
  <si>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</si>
  <si>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</si>
  <si>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</si>
  <si>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</si>
  <si>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</si>
  <si>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</si>
  <si>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</si>
  <si>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</si>
  <si>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</si>
  <si>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</si>
  <si>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</si>
  <si>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</si>
  <si>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</si>
  <si>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</si>
  <si>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</si>
  <si>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</si>
  <si>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</si>
  <si>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</si>
  <si>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</si>
  <si>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</si>
  <si>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</si>
  <si>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</si>
  <si>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</si>
  <si>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</si>
  <si>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</si>
  <si>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</si>
  <si>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</si>
  <si>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</si>
  <si>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</si>
  <si>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</si>
  <si>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</si>
  <si>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</si>
  <si>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</si>
  <si>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</si>
  <si>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</si>
  <si>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</si>
  <si>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</si>
  <si>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</si>
  <si>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</si>
  <si>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</si>
  <si>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</si>
  <si>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</si>
  <si>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</si>
  <si>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</si>
  <si>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</si>
  <si>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</si>
  <si>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</si>
  <si>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</si>
  <si>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</si>
  <si>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</si>
  <si>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</si>
  <si>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</si>
  <si>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</si>
  <si>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</si>
  <si>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</si>
  <si>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</si>
  <si>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</si>
  <si>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</si>
  <si>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</si>
  <si>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</si>
  <si>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</si>
  <si>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</si>
  <si>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</si>
  <si>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</si>
  <si>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</si>
  <si>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</si>
  <si>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</si>
  <si>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</si>
  <si>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</si>
  <si>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</si>
  <si>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</si>
  <si>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</si>
  <si>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</si>
  <si>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</si>
  <si>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</si>
  <si>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</si>
  <si>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</si>
  <si>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</si>
  <si>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</si>
  <si>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</si>
  <si>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</si>
  <si>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</si>
  <si>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</si>
  <si>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</si>
  <si>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</si>
  <si>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</si>
  <si>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</si>
  <si>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</si>
  <si>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</si>
  <si>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</si>
  <si>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</si>
  <si>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</si>
  <si>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</si>
  <si>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</si>
  <si>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</si>
  <si>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</si>
  <si>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</si>
  <si>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</si>
  <si>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</si>
  <si>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</si>
  <si>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</si>
  <si>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</si>
  <si>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</si>
  <si>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</si>
  <si>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</si>
  <si>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</si>
  <si>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</si>
  <si>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</si>
  <si>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</si>
  <si>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</si>
  <si>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</si>
  <si>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</si>
  <si>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</si>
  <si>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</si>
  <si>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</si>
  <si>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</si>
  <si>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</si>
  <si>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</si>
  <si>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</si>
  <si>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</si>
  <si>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</si>
  <si>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</si>
  <si>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</si>
  <si>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</si>
  <si>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</si>
  <si>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</si>
  <si>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</si>
  <si>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</si>
  <si>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</si>
  <si>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</si>
  <si>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</si>
  <si>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</si>
  <si>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</si>
  <si>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</si>
  <si>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</si>
  <si>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</si>
  <si>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</si>
  <si>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</si>
  <si>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</si>
  <si>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</si>
  <si>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</si>
  <si>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</si>
  <si>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</si>
  <si>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</si>
  <si>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</si>
  <si>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</si>
  <si>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</si>
  <si>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</si>
  <si>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</si>
  <si>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</si>
  <si>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</si>
  <si>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</si>
  <si>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</si>
  <si>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</si>
  <si>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</si>
  <si>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</si>
  <si>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</si>
  <si>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</si>
  <si>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</si>
  <si>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</si>
  <si>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</si>
  <si>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</si>
  <si>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</si>
  <si>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</si>
  <si>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</si>
  <si>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</si>
  <si>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</si>
  <si>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</si>
  <si>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</si>
  <si>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</si>
  <si>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</si>
  <si>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</si>
  <si>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</si>
  <si>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</si>
  <si>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</si>
  <si>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</si>
  <si>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</si>
  <si>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</si>
  <si>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</si>
  <si>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</si>
  <si>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</si>
  <si>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</si>
  <si>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</si>
  <si>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</si>
  <si>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</si>
  <si>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</si>
  <si>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</si>
  <si>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</si>
  <si>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</si>
  <si>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</si>
  <si>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</si>
  <si>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</si>
  <si>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</si>
  <si>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</si>
  <si>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</si>
  <si>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</si>
  <si>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</si>
  <si>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</si>
  <si>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</si>
  <si>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</si>
  <si>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</si>
  <si>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</si>
  <si>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</si>
  <si>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</si>
  <si>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</si>
  <si>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</si>
  <si>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</si>
  <si>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</si>
  <si>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</si>
  <si>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</si>
  <si>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</si>
  <si>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</si>
  <si>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</si>
  <si>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</si>
  <si>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</si>
  <si>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</si>
  <si>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</si>
  <si>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</si>
  <si>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</si>
  <si>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</si>
  <si>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</si>
  <si>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</si>
  <si>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</si>
  <si>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</si>
  <si>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</si>
  <si>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</si>
  <si>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</si>
  <si>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</si>
  <si>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</si>
  <si>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</si>
  <si>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</si>
  <si>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</si>
  <si>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</si>
  <si>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</si>
  <si>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</si>
  <si>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</si>
  <si>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</si>
  <si>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</si>
  <si>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</si>
  <si>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</si>
  <si>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</si>
  <si>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</si>
  <si>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</si>
  <si>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</si>
  <si>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</si>
  <si>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</si>
  <si>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</si>
  <si>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</si>
  <si>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</si>
  <si>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</si>
  <si>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</si>
  <si>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</si>
  <si>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</si>
  <si>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</si>
  <si>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</si>
  <si>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</si>
  <si>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</si>
  <si>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</si>
  <si>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</si>
  <si>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</si>
  <si>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</si>
  <si>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</si>
  <si>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</si>
  <si>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</si>
  <si>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</si>
  <si>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</si>
  <si>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</si>
  <si>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</si>
  <si>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</si>
  <si>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</si>
  <si>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</si>
  <si>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</si>
  <si>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</si>
  <si>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</si>
  <si>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</si>
  <si>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</si>
  <si>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</si>
  <si>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</si>
  <si>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</si>
  <si>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</si>
  <si>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</si>
  <si>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</si>
  <si>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</si>
  <si>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</si>
  <si>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</si>
  <si>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</si>
  <si>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</si>
  <si>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</si>
  <si>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</si>
  <si>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</si>
  <si>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</si>
  <si>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</si>
  <si>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</si>
  <si>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</si>
  <si>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</si>
  <si>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</si>
  <si>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</si>
  <si>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</si>
  <si>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</si>
  <si>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</si>
  <si>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</si>
  <si>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</si>
  <si>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</si>
  <si>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</si>
  <si>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</si>
  <si>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</si>
  <si>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</si>
  <si>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</si>
  <si>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</si>
  <si>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</si>
  <si>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</si>
  <si>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</si>
  <si>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</si>
  <si>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</si>
  <si>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</si>
  <si>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</si>
  <si>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</si>
  <si>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</si>
  <si>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</si>
  <si>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</si>
  <si>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</si>
  <si>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</si>
  <si>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</si>
  <si>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</si>
  <si>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</si>
  <si>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</si>
  <si>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</si>
  <si>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</si>
  <si>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</si>
  <si>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</si>
  <si>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</si>
  <si>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</si>
  <si>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</si>
  <si>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</si>
  <si>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</si>
  <si>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</si>
  <si>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</si>
  <si>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</si>
  <si>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</si>
  <si>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</si>
  <si>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</si>
  <si>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</si>
  <si>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</si>
  <si>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</si>
  <si>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</si>
  <si>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</si>
  <si>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</si>
  <si>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</si>
  <si>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</si>
  <si>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</si>
  <si>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</si>
  <si>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</si>
  <si>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</si>
  <si>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</si>
  <si>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</si>
  <si>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</si>
  <si>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</si>
  <si>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</si>
  <si>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</si>
  <si>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</si>
  <si>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</si>
  <si>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</si>
  <si>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</si>
  <si>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</si>
  <si>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</si>
  <si>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</si>
  <si>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</si>
  <si>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</si>
  <si>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</si>
  <si>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</si>
  <si>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</si>
  <si>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</si>
  <si>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</si>
  <si>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</si>
  <si>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</si>
  <si>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</si>
  <si>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</si>
  <si>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</si>
  <si>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</si>
  <si>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</si>
  <si>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</si>
  <si>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</si>
  <si>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</si>
  <si>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</si>
  <si>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</si>
  <si>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</si>
  <si>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</si>
  <si>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</si>
  <si>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</si>
  <si>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</si>
  <si>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</si>
  <si>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</si>
  <si>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</si>
  <si>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</si>
  <si>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</si>
  <si>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</si>
  <si>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</si>
  <si>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</si>
  <si>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</si>
  <si>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</si>
  <si>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</si>
  <si>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</si>
  <si>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</si>
  <si>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</si>
  <si>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</si>
  <si>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</si>
  <si>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</si>
  <si>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</si>
  <si>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</si>
  <si>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</si>
  <si>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</si>
  <si>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</si>
  <si>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</si>
  <si>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</si>
  <si>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</si>
  <si>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</si>
  <si>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</si>
  <si>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</si>
  <si>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</si>
  <si>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</si>
  <si>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</si>
  <si>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</si>
  <si>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</si>
  <si>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</si>
  <si>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</si>
  <si>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</si>
  <si>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</si>
  <si>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</si>
  <si>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</si>
  <si>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</si>
  <si>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</si>
  <si>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</si>
  <si>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</si>
  <si>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</si>
  <si>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</si>
  <si>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</si>
  <si>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</si>
  <si>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</si>
  <si>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</si>
  <si>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</si>
  <si>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</si>
  <si>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</si>
  <si>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</si>
  <si>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</si>
  <si>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</si>
  <si>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</si>
  <si>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</si>
  <si>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</si>
  <si>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</si>
  <si>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</si>
  <si>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</si>
  <si>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</si>
  <si>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</si>
  <si>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</si>
  <si>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</si>
  <si>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</si>
  <si>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</si>
  <si>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</si>
  <si>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</si>
  <si>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</si>
  <si>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</si>
  <si>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</si>
  <si>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</si>
  <si>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</si>
  <si>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</si>
  <si>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</si>
  <si>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</si>
  <si>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</si>
  <si>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</si>
  <si>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</si>
  <si>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</si>
  <si>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</si>
  <si>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</si>
  <si>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</si>
  <si>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</si>
  <si>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</si>
  <si>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</si>
  <si>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</si>
  <si>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</si>
  <si>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</si>
  <si>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</si>
  <si>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</si>
  <si>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</si>
  <si>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</si>
  <si>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</si>
  <si>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</si>
  <si>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</si>
  <si>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</si>
  <si>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</si>
  <si>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</si>
  <si>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</si>
  <si>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</si>
  <si>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</si>
  <si>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</si>
  <si>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</si>
  <si>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</si>
  <si>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</si>
  <si>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</si>
  <si>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</si>
  <si>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</si>
  <si>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</si>
  <si>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</si>
  <si>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</si>
  <si>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</si>
  <si>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</si>
  <si>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</si>
  <si>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</si>
  <si>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</si>
  <si>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</si>
  <si>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</si>
  <si>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</si>
  <si>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</si>
  <si>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</si>
  <si>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</si>
  <si>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</si>
  <si>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</si>
  <si>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</si>
  <si>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</si>
  <si>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</si>
  <si>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</si>
  <si>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</si>
  <si>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</si>
  <si>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</si>
  <si>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</si>
  <si>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</si>
  <si>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</si>
  <si>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</si>
  <si>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</si>
  <si>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</si>
  <si>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</si>
  <si>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</si>
  <si>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</si>
  <si>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</si>
  <si>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</si>
  <si>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</si>
  <si>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</si>
  <si>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</si>
  <si>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</si>
  <si>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</si>
  <si>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</si>
  <si>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</si>
  <si>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</si>
  <si>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</si>
  <si>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</si>
  <si>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</si>
  <si>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</si>
  <si>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</si>
  <si>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</si>
  <si>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</si>
  <si>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</si>
  <si>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</si>
  <si>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</si>
  <si>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</si>
  <si>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</si>
  <si>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</si>
  <si>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</si>
  <si>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</si>
  <si>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</si>
  <si>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</si>
  <si>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</si>
  <si>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</si>
  <si>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</si>
  <si>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</si>
  <si>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</si>
  <si>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</si>
  <si>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</si>
  <si>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</si>
  <si>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</si>
  <si>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</si>
  <si>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</si>
  <si>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</si>
  <si>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</si>
  <si>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</si>
  <si>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</si>
  <si>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</si>
  <si>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</si>
  <si>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</si>
  <si>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</si>
  <si>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</si>
  <si>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</si>
  <si>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</si>
  <si>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</si>
  <si>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</si>
  <si>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</si>
  <si>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</si>
  <si>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</si>
  <si>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</si>
  <si>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</si>
  <si>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</si>
  <si>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</si>
  <si>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</si>
  <si>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</si>
  <si>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</si>
  <si>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</si>
  <si>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</si>
  <si>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</si>
  <si>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</si>
  <si>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</si>
  <si>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</si>
  <si>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</si>
  <si>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</si>
  <si>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</si>
  <si>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</si>
  <si>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</si>
  <si>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</si>
  <si>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</si>
  <si>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</si>
  <si>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</si>
  <si>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</si>
  <si>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</si>
  <si>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</si>
  <si>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</si>
  <si>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</si>
  <si>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</si>
  <si>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</si>
  <si>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</si>
  <si>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</si>
  <si>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</si>
  <si>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</si>
  <si>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</si>
  <si>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</si>
  <si>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</si>
  <si>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</si>
  <si>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</si>
  <si>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</si>
  <si>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</si>
  <si>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</si>
  <si>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</si>
  <si>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</si>
  <si>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</si>
  <si>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</si>
  <si>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</si>
  <si>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</si>
  <si>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</si>
  <si>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</si>
  <si>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</si>
  <si>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</si>
  <si>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</si>
  <si>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</si>
  <si>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</si>
  <si>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</si>
  <si>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</si>
  <si>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</si>
  <si>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</si>
  <si>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</si>
  <si>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</si>
  <si>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</si>
  <si>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</si>
  <si>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</si>
  <si>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</si>
  <si>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</si>
  <si>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</si>
  <si>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</si>
  <si>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</si>
  <si>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</si>
  <si>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</si>
  <si>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</si>
  <si>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</si>
  <si>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</si>
  <si>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</si>
  <si>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</si>
  <si>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</si>
  <si>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</si>
  <si>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</si>
  <si>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</si>
  <si>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</si>
  <si>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</si>
  <si>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</si>
  <si>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</si>
  <si>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</si>
  <si>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</si>
  <si>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</si>
  <si>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</si>
  <si>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</si>
  <si>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</si>
  <si>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</si>
  <si>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</si>
  <si>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</si>
  <si>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</si>
  <si>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</si>
  <si>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</si>
  <si>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</si>
  <si>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</si>
  <si>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</si>
  <si>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</si>
  <si>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</si>
  <si>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</si>
  <si>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</si>
  <si>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</si>
  <si>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</si>
  <si>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</si>
  <si>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</si>
  <si>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</si>
  <si>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</si>
  <si>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</si>
  <si>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</si>
  <si>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</si>
  <si>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</si>
  <si>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</si>
  <si>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</si>
  <si>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</si>
  <si>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</si>
  <si>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</si>
  <si>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</si>
  <si>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</si>
  <si>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</si>
  <si>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</si>
  <si>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</si>
  <si>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</si>
  <si>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</si>
  <si>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</si>
  <si>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</si>
  <si>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</si>
  <si>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</si>
  <si>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</si>
  <si>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</si>
  <si>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</si>
  <si>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</si>
  <si>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</si>
  <si>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</si>
  <si>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</si>
  <si>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</si>
  <si>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</si>
  <si>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</si>
  <si>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</si>
  <si>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</si>
  <si>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</si>
  <si>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</si>
  <si>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</si>
  <si>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</si>
  <si>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</si>
  <si>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</si>
  <si>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</si>
  <si>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</si>
  <si>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</si>
  <si>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</si>
  <si>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</si>
  <si>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</si>
  <si>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</si>
  <si>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</si>
  <si>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</si>
  <si>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</si>
  <si>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</si>
  <si>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</si>
  <si>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</si>
  <si>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</si>
  <si>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</si>
  <si>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</si>
  <si>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</si>
  <si>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</si>
  <si>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</si>
  <si>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</si>
  <si>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</si>
  <si>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</si>
  <si>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</si>
  <si>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</si>
  <si>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</si>
  <si>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</si>
  <si>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</si>
  <si>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</si>
  <si>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</si>
  <si>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</si>
  <si>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</si>
  <si>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</si>
  <si>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</si>
  <si>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</si>
  <si>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</si>
  <si>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</si>
  <si>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</si>
  <si>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</si>
  <si>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</si>
  <si>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</si>
  <si>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</si>
  <si>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</si>
  <si>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</si>
  <si>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</si>
  <si>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</si>
  <si>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</si>
  <si>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</si>
  <si>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</si>
  <si>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</si>
  <si>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</si>
  <si>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</si>
  <si>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</si>
  <si>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</si>
  <si>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</si>
  <si>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</si>
  <si>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</si>
  <si>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</si>
  <si>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</si>
  <si>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</si>
  <si>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</si>
  <si>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</si>
  <si>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</si>
  <si>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</si>
  <si>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</si>
  <si>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</si>
  <si>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</si>
  <si>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</si>
  <si>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</si>
  <si>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</si>
  <si>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</si>
  <si>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</si>
  <si>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</si>
  <si>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</si>
  <si>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</si>
  <si>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</si>
  <si>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</si>
  <si>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</si>
  <si>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</si>
  <si>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</si>
  <si>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</si>
  <si>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</si>
  <si>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</si>
  <si>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</si>
  <si>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</si>
  <si>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</si>
  <si>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</si>
  <si>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</si>
  <si>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</si>
  <si>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</si>
  <si>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</si>
  <si>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</si>
  <si>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</si>
  <si>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</si>
  <si>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</si>
  <si>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</si>
  <si>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</si>
  <si>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</si>
  <si>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</si>
  <si>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</si>
  <si>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</si>
  <si>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</si>
  <si>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</si>
  <si>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</si>
  <si>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</si>
  <si>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</si>
  <si>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</si>
  <si>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</si>
  <si>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</si>
  <si>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</si>
  <si>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</si>
  <si>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</si>
  <si>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</si>
  <si>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</si>
  <si>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</si>
  <si>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</si>
  <si>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</si>
  <si>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</si>
  <si>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</si>
  <si>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</si>
  <si>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</si>
  <si>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</si>
  <si>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</si>
  <si>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</si>
  <si>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</si>
  <si>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</si>
  <si>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</si>
  <si>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</si>
  <si>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</si>
  <si>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</si>
  <si>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</si>
  <si>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</si>
  <si>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</si>
  <si>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</si>
  <si>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</si>
  <si>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</si>
  <si>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</si>
  <si>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</si>
  <si>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</si>
  <si>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</si>
  <si>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</si>
  <si>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</si>
  <si>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</si>
  <si>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</si>
  <si>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</si>
  <si>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</si>
  <si>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</si>
  <si>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</si>
  <si>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</si>
  <si>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</si>
  <si>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</si>
  <si>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</si>
  <si>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</si>
  <si>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</si>
  <si>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</si>
  <si>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</si>
  <si>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</si>
  <si>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</si>
  <si>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</si>
  <si>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</si>
  <si>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</si>
  <si>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</si>
  <si>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</si>
  <si>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</si>
  <si>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</si>
  <si>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</si>
  <si>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</si>
  <si>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</si>
  <si>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</si>
  <si>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</si>
  <si>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</si>
  <si>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</si>
  <si>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</si>
  <si>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</si>
  <si>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</si>
  <si>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</si>
  <si>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</si>
  <si>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</si>
  <si>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</si>
  <si>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</si>
  <si>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</si>
  <si>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</si>
  <si>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</si>
  <si>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</si>
  <si>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</si>
  <si>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</si>
  <si>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</si>
  <si>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</si>
  <si>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</si>
  <si>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</si>
  <si>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</si>
  <si>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</si>
  <si>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</si>
  <si>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</si>
  <si>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</si>
  <si>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</si>
  <si>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</si>
  <si>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</si>
  <si>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</si>
  <si>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</si>
  <si>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</si>
  <si>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</si>
  <si>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</si>
  <si>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</si>
  <si>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</si>
  <si>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</si>
  <si>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</si>
  <si>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</si>
  <si>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</si>
  <si>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</si>
  <si>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</si>
  <si>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</si>
  <si>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</si>
  <si>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</si>
  <si>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</si>
  <si>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</si>
  <si>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</si>
  <si>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</si>
  <si>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</si>
  <si>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</si>
  <si>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</si>
  <si>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</si>
  <si>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</si>
  <si>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</si>
  <si>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</si>
  <si>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</si>
  <si>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</si>
  <si>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</si>
  <si>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</si>
  <si>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</si>
  <si>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</si>
  <si>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</si>
  <si>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</si>
  <si>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</si>
  <si>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</si>
  <si>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</si>
  <si>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</si>
  <si>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</si>
  <si>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</si>
  <si>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</si>
  <si>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</si>
  <si>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</si>
  <si>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</si>
  <si>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</si>
  <si>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</si>
  <si>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</si>
  <si>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</si>
  <si>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</si>
  <si>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</si>
  <si>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</si>
  <si>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</si>
  <si>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</si>
  <si>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</si>
  <si>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</si>
  <si>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</si>
  <si>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</si>
  <si>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</si>
  <si>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</si>
  <si>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</si>
  <si>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</si>
  <si>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</si>
  <si>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</si>
  <si>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</si>
  <si>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</si>
  <si>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</si>
  <si>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</si>
  <si>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</si>
  <si>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</si>
  <si>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</si>
  <si>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</si>
  <si>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</si>
  <si>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</si>
  <si>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</si>
  <si>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</si>
  <si>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</si>
  <si>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</si>
  <si>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</si>
  <si>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</si>
  <si>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</si>
  <si>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</si>
  <si>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</si>
  <si>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</si>
  <si>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</si>
  <si>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</si>
  <si>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</si>
  <si>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</si>
  <si>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</si>
  <si>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</si>
  <si>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</si>
  <si>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</si>
  <si>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</si>
  <si>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</si>
  <si>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</si>
  <si>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</si>
  <si>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</si>
  <si>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</si>
  <si>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</si>
  <si>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</si>
  <si>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</si>
  <si>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</si>
  <si>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</si>
  <si>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</si>
  <si>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</si>
  <si>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</si>
  <si>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</si>
  <si>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</si>
  <si>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</si>
  <si>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</si>
  <si>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</si>
  <si>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</si>
  <si>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</si>
  <si>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</si>
  <si>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</si>
  <si>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</si>
  <si>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</si>
  <si>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</si>
  <si>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</si>
  <si>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</si>
  <si>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</si>
  <si>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</si>
  <si>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</si>
  <si>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</si>
  <si>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</si>
  <si>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</si>
  <si>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</si>
  <si>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</si>
  <si>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</si>
  <si>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</si>
  <si>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</si>
  <si>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</si>
  <si>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</si>
  <si>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</si>
  <si>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</si>
  <si>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</si>
  <si>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</si>
  <si>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</si>
  <si>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</si>
  <si>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</si>
  <si>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</si>
  <si>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</si>
  <si>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</si>
  <si>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</si>
  <si>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</si>
  <si>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</si>
  <si>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</si>
  <si>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</si>
  <si>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</si>
  <si>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</si>
  <si>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</si>
  <si>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</si>
  <si>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</si>
  <si>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</si>
  <si>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</si>
  <si>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</si>
  <si>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</si>
  <si>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</si>
  <si>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</si>
  <si>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</si>
  <si>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</si>
  <si>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</si>
  <si>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</si>
  <si>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</si>
  <si>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</si>
  <si>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</si>
  <si>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</si>
  <si>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</si>
  <si>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</si>
  <si>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</si>
  <si>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</si>
  <si>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</si>
  <si>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</si>
  <si>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</si>
  <si>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</si>
  <si>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</si>
  <si>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</si>
  <si>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</si>
  <si>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</si>
  <si>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</si>
  <si>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</si>
  <si>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</si>
  <si>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</si>
  <si>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</si>
  <si>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</si>
  <si>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</si>
  <si>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</si>
  <si>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</si>
  <si>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</si>
  <si>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</si>
  <si>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</si>
  <si>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</si>
  <si>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</si>
  <si>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</si>
  <si>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</si>
  <si>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</si>
  <si>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</si>
  <si>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</si>
  <si>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</si>
  <si>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</si>
  <si>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</si>
  <si>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</si>
  <si>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</si>
  <si>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</si>
  <si>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</si>
  <si>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</si>
  <si>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</si>
  <si>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</si>
  <si>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</si>
  <si>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</si>
  <si>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</si>
  <si>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</si>
  <si>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</si>
  <si>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</si>
  <si>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</si>
  <si>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</si>
  <si>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</si>
  <si>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</si>
  <si>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</si>
  <si>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</si>
  <si>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</si>
  <si>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</si>
  <si>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</si>
  <si>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</si>
  <si>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</si>
  <si>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</si>
  <si>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</si>
  <si>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</si>
  <si>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</si>
  <si>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</si>
  <si>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</si>
  <si>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</si>
  <si>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</si>
  <si>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</si>
  <si>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</si>
  <si>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</si>
  <si>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</si>
  <si>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</si>
  <si>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</si>
  <si>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</si>
  <si>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</si>
  <si>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</si>
  <si>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</si>
  <si>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</si>
  <si>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</si>
  <si>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</si>
  <si>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</si>
  <si>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</si>
  <si>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</si>
  <si>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</si>
  <si>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</si>
  <si>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</si>
  <si>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</si>
  <si>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</si>
  <si>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</si>
  <si>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</si>
  <si>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</si>
  <si>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</si>
  <si>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</si>
  <si>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</si>
  <si>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</si>
  <si>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</si>
  <si>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</si>
  <si>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</si>
  <si>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</si>
  <si>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</si>
  <si>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</si>
  <si>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</si>
  <si>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</si>
  <si>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</si>
  <si>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</si>
  <si>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</si>
  <si>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</si>
  <si>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</si>
  <si>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</si>
  <si>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</si>
  <si>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</si>
  <si>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</si>
  <si>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</si>
  <si>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</si>
  <si>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</si>
  <si>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</si>
  <si>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</si>
  <si>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</si>
  <si>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</si>
  <si>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</si>
  <si>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</si>
  <si>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</si>
  <si>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</si>
  <si>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</si>
  <si>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</si>
  <si>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</si>
  <si>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</si>
  <si>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</si>
  <si>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</si>
  <si>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</si>
  <si>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</si>
  <si>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</si>
  <si>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</si>
  <si>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</si>
  <si>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</si>
  <si>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</si>
  <si>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</si>
  <si>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</si>
  <si>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</si>
  <si>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</si>
  <si>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</si>
  <si>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</si>
  <si>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</si>
  <si>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</si>
  <si>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</si>
  <si>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</si>
  <si>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</si>
  <si>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</si>
  <si>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</si>
  <si>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</si>
  <si>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</si>
  <si>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</si>
  <si>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</si>
  <si>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</si>
  <si>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</si>
  <si>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</si>
  <si>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</si>
  <si>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</si>
  <si>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</si>
  <si>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</si>
  <si>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</si>
  <si>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</si>
  <si>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</si>
  <si>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</si>
  <si>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</si>
  <si>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</si>
  <si>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</si>
  <si>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</si>
  <si>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</si>
  <si>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</si>
  <si>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</si>
  <si>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</si>
  <si>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</si>
  <si>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</si>
  <si>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</si>
  <si>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</si>
  <si>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</si>
  <si>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</si>
  <si>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</si>
  <si>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</si>
  <si>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</si>
  <si>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</si>
  <si>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</si>
  <si>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</si>
  <si>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</si>
  <si>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</si>
  <si>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</si>
  <si>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</si>
  <si>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</si>
  <si>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</si>
  <si>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</si>
  <si>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</si>
  <si>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</si>
  <si>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</si>
  <si>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</si>
  <si>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</si>
  <si>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</si>
  <si>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</si>
  <si>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</si>
  <si>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</si>
  <si>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</si>
  <si>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</si>
  <si>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</si>
  <si>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</si>
  <si>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</si>
  <si>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</si>
  <si>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</si>
  <si>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</si>
  <si>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</si>
  <si>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</si>
  <si>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</si>
  <si>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</si>
  <si>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</si>
  <si>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</si>
  <si>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</si>
  <si>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</si>
  <si>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</si>
  <si>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</si>
  <si>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</si>
  <si>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</si>
  <si>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</si>
  <si>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</si>
  <si>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</si>
  <si>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</si>
  <si>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</si>
  <si>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</si>
  <si>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</si>
  <si>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</si>
  <si>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</si>
  <si>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</si>
  <si>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</si>
  <si>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</si>
  <si>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</si>
  <si>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</si>
  <si>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</si>
  <si>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</si>
  <si>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</si>
  <si>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</si>
  <si>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</si>
  <si>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</si>
  <si>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</si>
  <si>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</si>
  <si>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</si>
  <si>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</si>
  <si>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</si>
  <si>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</si>
  <si>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</si>
  <si>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</si>
  <si>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</si>
  <si>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</si>
  <si>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</si>
  <si>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</si>
  <si>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</si>
  <si>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</si>
  <si>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</si>
  <si>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</si>
  <si>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</si>
  <si>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</si>
  <si>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</si>
  <si>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</si>
  <si>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</si>
  <si>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</si>
  <si>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</si>
  <si>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</si>
  <si>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</si>
  <si>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</si>
  <si>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</si>
  <si>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</si>
  <si>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</si>
  <si>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</si>
  <si>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</si>
  <si>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</si>
  <si>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</si>
  <si>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</si>
  <si>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</si>
  <si>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</si>
  <si>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</si>
  <si>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</si>
  <si>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</si>
  <si>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</si>
  <si>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</si>
  <si>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</si>
  <si>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</si>
  <si>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</si>
  <si>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</si>
  <si>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</si>
  <si>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</si>
  <si>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</si>
  <si>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</si>
  <si>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</si>
  <si>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</si>
  <si>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</si>
  <si>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</si>
  <si>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</si>
  <si>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</si>
  <si>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</si>
  <si>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</si>
  <si>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</si>
  <si>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</si>
  <si>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</si>
  <si>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</si>
  <si>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</si>
  <si>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</si>
  <si>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</si>
  <si>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</si>
  <si>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</si>
  <si>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</si>
  <si>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</si>
  <si>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</si>
  <si>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</si>
  <si>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</si>
  <si>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</si>
  <si>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</si>
  <si>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</si>
  <si>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</si>
  <si>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</si>
  <si>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</si>
  <si>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</si>
  <si>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</si>
  <si>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</si>
  <si>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</si>
  <si>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</si>
  <si>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</si>
  <si>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</si>
  <si>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</si>
  <si>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</si>
  <si>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</si>
  <si>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</si>
  <si>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</si>
  <si>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</si>
  <si>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</si>
  <si>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</si>
  <si>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</si>
  <si>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</si>
  <si>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</si>
  <si>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</si>
  <si>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</si>
  <si>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</si>
  <si>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</si>
  <si>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</si>
  <si>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</si>
  <si>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</si>
  <si>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</si>
  <si>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</si>
  <si>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</si>
  <si>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</si>
  <si>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</si>
  <si>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</si>
  <si>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</si>
  <si>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</si>
  <si>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</si>
  <si>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</si>
  <si>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</si>
  <si>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</si>
  <si>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</si>
  <si>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</si>
  <si>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</si>
  <si>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</si>
  <si>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</si>
  <si>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</si>
  <si>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</si>
  <si>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</si>
  <si>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</si>
  <si>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</si>
  <si>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</si>
  <si>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</si>
  <si>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</si>
  <si>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</si>
  <si>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</si>
  <si>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</si>
  <si>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</si>
  <si>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</si>
  <si>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</si>
  <si>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</si>
  <si>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</si>
  <si>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</si>
  <si>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</si>
  <si>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</si>
  <si>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</si>
  <si>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</si>
  <si>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</si>
  <si>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</si>
  <si>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</si>
  <si>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</si>
  <si>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</si>
  <si>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</si>
  <si>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</si>
  <si>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</si>
  <si>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</si>
  <si>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</si>
  <si>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</si>
  <si>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</si>
  <si>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</si>
  <si>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</si>
  <si>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</si>
  <si>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</si>
  <si>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</si>
  <si>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</si>
  <si>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</si>
  <si>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</si>
  <si>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</si>
  <si>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</si>
  <si>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</si>
  <si>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</si>
  <si>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</si>
  <si>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</si>
  <si>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</si>
  <si>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</si>
  <si>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</si>
  <si>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</si>
  <si>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</si>
  <si>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</si>
  <si>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</si>
  <si>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</si>
  <si>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</si>
  <si>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</si>
  <si>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</si>
  <si>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</si>
  <si>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</si>
  <si>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</si>
  <si>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</si>
  <si>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</si>
  <si>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</si>
  <si>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</si>
  <si>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</si>
  <si>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</si>
  <si>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</si>
  <si>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</si>
  <si>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</si>
  <si>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</si>
  <si>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</si>
  <si>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</si>
  <si>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</si>
  <si>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</si>
  <si>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</si>
  <si>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</si>
  <si>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</si>
  <si>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</si>
  <si>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</si>
  <si>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</si>
  <si>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</si>
  <si>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</si>
  <si>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</si>
  <si>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</si>
  <si>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</si>
  <si>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</si>
  <si>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</si>
  <si>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</si>
  <si>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</si>
  <si>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</si>
  <si>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</si>
  <si>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</si>
  <si>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</si>
  <si>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</si>
  <si>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</si>
  <si>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</si>
  <si>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</si>
  <si>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</si>
  <si>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</si>
  <si>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</si>
  <si>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</si>
  <si>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</si>
  <si>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</si>
  <si>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</si>
  <si>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</si>
  <si>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</si>
  <si>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</si>
  <si>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</si>
  <si>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</si>
  <si>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</si>
  <si>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</si>
  <si>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</si>
  <si>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</si>
  <si>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</si>
  <si>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</si>
  <si>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</si>
  <si>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</si>
  <si>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</si>
  <si>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</si>
  <si>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</si>
  <si>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</si>
  <si>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</si>
  <si>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</si>
  <si>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</si>
  <si>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</si>
  <si>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</si>
  <si>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</si>
  <si>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</si>
  <si>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</si>
  <si>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</si>
  <si>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</si>
  <si>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</si>
  <si>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</si>
  <si>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</si>
  <si>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</si>
  <si>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</si>
  <si>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</si>
  <si>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</si>
  <si>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</si>
  <si>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</si>
  <si>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</si>
  <si>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</si>
  <si>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</si>
  <si>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</si>
  <si>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</si>
  <si>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</si>
  <si>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</si>
  <si>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</si>
  <si>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</si>
  <si>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</si>
  <si>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</si>
  <si>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</si>
  <si>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</si>
  <si>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</si>
  <si>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</si>
  <si>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</si>
  <si>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</si>
  <si>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</si>
  <si>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</si>
  <si>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</si>
  <si>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</si>
  <si>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</si>
  <si>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</si>
  <si>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</si>
  <si>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</si>
  <si>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</si>
  <si>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</si>
  <si>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</si>
  <si>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</si>
  <si>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</si>
  <si>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</si>
  <si>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</si>
  <si>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</si>
  <si>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</si>
  <si>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</si>
  <si>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</si>
  <si>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</si>
  <si>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</si>
  <si>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</si>
  <si>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</si>
  <si>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</si>
  <si>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</si>
  <si>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</si>
  <si>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</si>
  <si>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</si>
  <si>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</si>
  <si>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</si>
  <si>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</si>
  <si>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</si>
  <si>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</si>
  <si>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</si>
  <si>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</si>
  <si>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</si>
  <si>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</si>
  <si>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</si>
  <si>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</si>
  <si>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</si>
  <si>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</si>
  <si>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</si>
  <si>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</si>
  <si>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</si>
  <si>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</si>
  <si>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</si>
  <si>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</si>
  <si>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</si>
  <si>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</si>
  <si>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</si>
  <si>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</si>
  <si>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</si>
  <si>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</si>
  <si>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</si>
  <si>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</si>
  <si>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</si>
  <si>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</si>
  <si>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</si>
  <si>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</si>
  <si>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</si>
  <si>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</si>
  <si>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</si>
  <si>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</si>
  <si>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</si>
  <si>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</si>
  <si>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</si>
  <si>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</si>
  <si>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</si>
  <si>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</si>
  <si>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</si>
  <si>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</si>
  <si>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</si>
  <si>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</si>
  <si>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</si>
  <si>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</si>
  <si>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</si>
  <si>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</si>
  <si>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</si>
  <si>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</si>
  <si>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</si>
  <si>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</si>
  <si>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</si>
  <si>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</si>
  <si>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</si>
  <si>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</si>
  <si>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</si>
  <si>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</si>
  <si>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</si>
  <si>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</si>
  <si>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</si>
  <si>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</si>
  <si>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</si>
  <si>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</si>
  <si>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</si>
  <si>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</si>
  <si>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</si>
  <si>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</si>
  <si>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</si>
  <si>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</si>
  <si>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</si>
  <si>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</si>
  <si>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</si>
  <si>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</si>
  <si>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</si>
  <si>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</si>
  <si>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</si>
  <si>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</si>
  <si>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</si>
  <si>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</si>
  <si>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</si>
  <si>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</si>
  <si>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</si>
  <si>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</si>
  <si>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</si>
  <si>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</si>
  <si>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</si>
  <si>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</si>
  <si>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</si>
  <si>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</si>
  <si>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</si>
  <si>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</si>
  <si>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</si>
  <si>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</si>
  <si>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</si>
  <si>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</si>
  <si>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</si>
  <si>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</si>
  <si>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</si>
  <si>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</si>
  <si>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</si>
  <si>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</si>
  <si>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</si>
  <si>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</si>
  <si>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</si>
  <si>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</si>
  <si>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</si>
  <si>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</si>
  <si>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</si>
  <si>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</si>
  <si>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</si>
  <si>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</si>
  <si>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</si>
  <si>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</si>
  <si>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</si>
  <si>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</si>
  <si>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</si>
  <si>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</si>
  <si>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</si>
  <si>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</si>
  <si>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</si>
  <si>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</si>
  <si>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</si>
  <si>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</si>
  <si>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</si>
  <si>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</si>
  <si>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</si>
  <si>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</si>
  <si>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</si>
  <si>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</si>
  <si>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</si>
  <si>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</si>
  <si>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</si>
  <si>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</si>
  <si>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</si>
  <si>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</si>
  <si>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</si>
  <si>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</si>
  <si>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</si>
  <si>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</si>
  <si>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</si>
  <si>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</si>
  <si>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</si>
  <si>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</si>
  <si>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</si>
  <si>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</si>
  <si>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</si>
  <si>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</si>
  <si>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</si>
  <si>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</si>
  <si>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</si>
  <si>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</si>
  <si>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</si>
  <si>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</si>
  <si>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</si>
  <si>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</si>
  <si>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</si>
  <si>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</si>
  <si>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</si>
  <si>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</si>
  <si>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</si>
  <si>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</si>
  <si>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</si>
  <si>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</si>
  <si>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</si>
  <si>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</si>
  <si>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</si>
  <si>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</si>
  <si>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</si>
  <si>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</si>
  <si>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</si>
  <si>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</si>
  <si>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</si>
  <si>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</si>
  <si>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</si>
  <si>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</si>
  <si>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</si>
  <si>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</si>
  <si>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</si>
  <si>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</si>
  <si>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</si>
  <si>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</si>
  <si>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</si>
  <si>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</si>
  <si>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</si>
  <si>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</si>
  <si>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</si>
  <si>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</si>
  <si>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</si>
  <si>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</si>
  <si>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</si>
  <si>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</si>
  <si>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</si>
  <si>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</si>
  <si>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</si>
  <si>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</si>
  <si>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</si>
  <si>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</si>
  <si>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</si>
  <si>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</si>
  <si>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</si>
  <si>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</si>
  <si>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</si>
  <si>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</si>
  <si>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</si>
  <si>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</si>
  <si>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</si>
  <si>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</si>
  <si>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</si>
  <si>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</si>
  <si>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</si>
  <si>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</si>
  <si>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</si>
  <si>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</si>
  <si>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</si>
  <si>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</si>
  <si>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</si>
  <si>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</si>
  <si>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</si>
  <si>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</si>
  <si>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</si>
  <si>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</si>
  <si>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</si>
  <si>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</si>
  <si>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</si>
  <si>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</si>
  <si>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</si>
  <si>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</si>
  <si>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</si>
  <si>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</si>
  <si>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</si>
  <si>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</si>
  <si>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</si>
  <si>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</si>
  <si>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</si>
  <si>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</si>
  <si>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</si>
  <si>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</si>
  <si>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</si>
  <si>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</si>
  <si>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</si>
  <si>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</si>
  <si>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</si>
  <si>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</si>
  <si>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</si>
  <si>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</si>
  <si>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</si>
  <si>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</si>
  <si>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</si>
  <si>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</si>
  <si>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</si>
  <si>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</si>
  <si>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</si>
  <si>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</si>
  <si>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</si>
  <si>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</si>
  <si>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</si>
  <si>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</si>
  <si>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</si>
  <si>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</si>
  <si>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</si>
  <si>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</si>
  <si>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</si>
  <si>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</si>
  <si>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</si>
  <si>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</si>
  <si>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</si>
  <si>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</si>
  <si>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</si>
  <si>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</si>
  <si>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</si>
  <si>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</si>
  <si>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</si>
  <si>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</si>
  <si>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</si>
  <si>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</si>
  <si>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</si>
  <si>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</si>
  <si>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</si>
  <si>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</si>
  <si>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</si>
  <si>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</si>
  <si>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</si>
  <si>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</si>
  <si>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</si>
  <si>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</si>
  <si>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</si>
  <si>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</si>
  <si>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</si>
  <si>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</si>
  <si>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</si>
  <si>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</si>
  <si>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</si>
  <si>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</si>
  <si>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</si>
  <si>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</si>
  <si>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</si>
  <si>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</si>
  <si>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</si>
  <si>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</si>
  <si>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</si>
  <si>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</si>
  <si>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</si>
  <si>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</si>
  <si>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</si>
  <si>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</si>
  <si>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</si>
  <si>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</si>
  <si>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</si>
  <si>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</si>
  <si>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</si>
  <si>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</si>
  <si>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</si>
  <si>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</si>
  <si>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</si>
  <si>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</si>
  <si>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</si>
  <si>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</si>
  <si>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</si>
  <si>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</si>
  <si>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</si>
  <si>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</si>
  <si>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</si>
  <si>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</si>
  <si>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</si>
  <si>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</si>
  <si>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</si>
  <si>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</si>
  <si>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</si>
  <si>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</si>
  <si>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</si>
  <si>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</si>
  <si>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</si>
  <si>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</si>
  <si>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</si>
  <si>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</si>
  <si>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</si>
  <si>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</si>
  <si>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</si>
  <si>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</si>
  <si>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</si>
  <si>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</si>
  <si>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</si>
  <si>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</si>
  <si>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</si>
  <si>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</si>
  <si>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</si>
  <si>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</si>
  <si>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</si>
  <si>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</si>
  <si>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</si>
  <si>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</si>
  <si>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</si>
  <si>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</si>
  <si>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</si>
  <si>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</si>
  <si>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</si>
  <si>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</si>
  <si>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</si>
  <si>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</si>
  <si>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</si>
  <si>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</si>
  <si>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</si>
  <si>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</si>
  <si>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</si>
  <si>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</si>
  <si>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</si>
  <si>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</si>
  <si>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</si>
  <si>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</si>
  <si>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</si>
  <si>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</si>
  <si>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</si>
  <si>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</si>
  <si>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</si>
  <si>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</si>
  <si>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</si>
  <si>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</si>
  <si>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</si>
  <si>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</si>
  <si>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</si>
  <si>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</si>
  <si>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</si>
  <si>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</si>
  <si>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</si>
  <si>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</si>
  <si>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</si>
  <si>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</si>
  <si>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</si>
  <si>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</si>
  <si>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</si>
  <si>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</si>
  <si>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</si>
  <si>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</si>
  <si>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</si>
  <si>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</si>
  <si>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</si>
  <si>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</si>
  <si>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</si>
  <si>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</si>
  <si>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</si>
  <si>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</si>
  <si>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</si>
  <si>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</si>
  <si>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</si>
  <si>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</si>
  <si>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</si>
  <si>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</si>
  <si>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</si>
  <si>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</si>
  <si>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</si>
  <si>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</si>
  <si>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</si>
  <si>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</si>
  <si>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</si>
  <si>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</si>
  <si>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</si>
  <si>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</si>
  <si>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</si>
  <si>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</si>
  <si>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</si>
  <si>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</si>
  <si>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</si>
  <si>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</si>
  <si>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</si>
  <si>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</si>
  <si>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</si>
  <si>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</si>
  <si>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</si>
  <si>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</si>
  <si>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</si>
  <si>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</si>
  <si>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</si>
  <si>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</si>
  <si>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</si>
  <si>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</si>
  <si>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</si>
  <si>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</si>
  <si>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</si>
  <si>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</si>
  <si>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</si>
  <si>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</si>
  <si>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</si>
  <si>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</si>
  <si>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</si>
  <si>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</si>
  <si>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</si>
  <si>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</si>
  <si>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</si>
  <si>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</si>
  <si>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</si>
  <si>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</si>
  <si>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</si>
  <si>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</si>
  <si>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</si>
  <si>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</si>
  <si>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</si>
  <si>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</si>
  <si>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</si>
  <si>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</si>
  <si>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</si>
  <si>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</si>
  <si>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</si>
  <si>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</si>
  <si>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</si>
  <si>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</si>
  <si>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</si>
  <si>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</si>
  <si>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</si>
  <si>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</si>
  <si>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</si>
  <si>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</si>
  <si>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</si>
  <si>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</si>
  <si>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</si>
  <si>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</si>
  <si>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</si>
  <si>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</si>
  <si>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</si>
  <si>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</si>
  <si>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</si>
  <si>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</si>
  <si>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</si>
  <si>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</si>
  <si>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</si>
  <si>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</si>
  <si>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</si>
  <si>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</si>
  <si>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</si>
  <si>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</si>
  <si>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</si>
  <si>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</si>
  <si>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</si>
  <si>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</si>
  <si>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</si>
  <si>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</si>
  <si>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</si>
  <si>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</si>
  <si>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</si>
  <si>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</si>
  <si>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</si>
  <si>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</si>
  <si>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</si>
  <si>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</si>
  <si>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</si>
  <si>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</si>
  <si>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</si>
  <si>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</si>
  <si>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</si>
  <si>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</si>
  <si>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</si>
  <si>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</si>
  <si>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</si>
  <si>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</si>
  <si>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</si>
  <si>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</si>
  <si>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</si>
  <si>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</si>
  <si>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</si>
  <si>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</si>
  <si>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</si>
  <si>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</si>
  <si>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</si>
  <si>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</si>
  <si>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</si>
  <si>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</si>
  <si>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</si>
  <si>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</si>
  <si>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</si>
  <si>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</si>
  <si>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</si>
  <si>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</si>
  <si>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</si>
  <si>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</si>
  <si>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</si>
  <si>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</si>
  <si>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</si>
  <si>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</si>
  <si>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</si>
  <si>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</si>
  <si>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</si>
  <si>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</si>
  <si>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</si>
  <si>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</si>
  <si>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</si>
  <si>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</si>
  <si>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</si>
  <si>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</si>
  <si>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</si>
  <si>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</si>
  <si>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</si>
  <si>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</si>
  <si>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</si>
  <si>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</si>
  <si>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</si>
  <si>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</si>
  <si>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</si>
  <si>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</si>
  <si>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</si>
  <si>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</si>
  <si>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</si>
  <si>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</si>
  <si>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</si>
  <si>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</si>
  <si>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</si>
  <si>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</si>
  <si>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</si>
  <si>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</si>
  <si>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</si>
  <si>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</si>
  <si>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</si>
  <si>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</si>
  <si>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</si>
  <si>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</si>
  <si>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</si>
  <si>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</si>
  <si>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</si>
  <si>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</si>
  <si>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</si>
  <si>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</si>
  <si>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</si>
  <si>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</si>
  <si>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</si>
  <si>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</si>
  <si>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</si>
  <si>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</si>
  <si>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</si>
  <si>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</si>
  <si>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</si>
  <si>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</si>
  <si>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</si>
  <si>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</si>
  <si>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</si>
  <si>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</si>
  <si>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</si>
  <si>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</si>
  <si>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</si>
  <si>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</si>
  <si>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</si>
  <si>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</si>
  <si>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</si>
  <si>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</si>
  <si>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</si>
  <si>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</si>
  <si>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</si>
  <si>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</si>
  <si>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</si>
  <si>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</si>
  <si>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</si>
  <si>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</si>
  <si>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</si>
  <si>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</si>
  <si>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</si>
  <si>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</si>
  <si>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</si>
  <si>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</si>
  <si>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</si>
  <si>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</si>
  <si>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</si>
  <si>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</si>
  <si>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</si>
  <si>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</si>
  <si>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</si>
  <si>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</si>
  <si>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</si>
  <si>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</si>
  <si>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</si>
  <si>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</si>
  <si>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</si>
  <si>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</si>
  <si>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</si>
  <si>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</si>
  <si>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</si>
  <si>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</si>
  <si>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</si>
  <si>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</si>
  <si>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</si>
  <si>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</si>
  <si>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</si>
  <si>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</si>
  <si>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</si>
  <si>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</si>
  <si>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</si>
  <si>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</si>
  <si>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</si>
  <si>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</si>
  <si>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</si>
  <si>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</si>
  <si>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</si>
  <si>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</si>
  <si>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</si>
  <si>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</si>
  <si>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</si>
  <si>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</si>
  <si>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</si>
  <si>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</si>
  <si>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</si>
  <si>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</si>
  <si>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</si>
  <si>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</si>
  <si>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</si>
  <si>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</si>
  <si>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</si>
  <si>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</si>
  <si>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</si>
  <si>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</si>
  <si>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</si>
  <si>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</si>
  <si>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</si>
  <si>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</si>
  <si>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</si>
  <si>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</si>
  <si>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</si>
  <si>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</si>
  <si>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</si>
  <si>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</si>
  <si>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</si>
  <si>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</si>
  <si>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</si>
  <si>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</si>
  <si>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</si>
  <si>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</si>
  <si>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</si>
  <si>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</si>
  <si>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</si>
  <si>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</si>
  <si>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</si>
  <si>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</si>
  <si>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</si>
  <si>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</si>
  <si>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</si>
  <si>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</si>
  <si>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</si>
  <si>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</si>
  <si>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</si>
  <si>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</si>
  <si>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</si>
  <si>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</si>
  <si>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</si>
  <si>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</si>
  <si>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</si>
  <si>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</si>
  <si>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</si>
  <si>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</si>
  <si>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</si>
  <si>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</si>
  <si>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</si>
  <si>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</si>
  <si>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</si>
  <si>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</si>
  <si>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</si>
  <si>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</si>
  <si>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</si>
  <si>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</si>
  <si>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</si>
  <si>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</si>
  <si>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</si>
  <si>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</si>
  <si>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</si>
  <si>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</si>
  <si>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</si>
  <si>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</si>
  <si>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</si>
  <si>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</si>
  <si>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</si>
  <si>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</si>
  <si>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</si>
  <si>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</si>
  <si>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</si>
  <si>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</si>
  <si>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</si>
  <si>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</si>
  <si>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</si>
  <si>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</si>
  <si>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</si>
  <si>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</si>
  <si>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</si>
  <si>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</si>
  <si>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</si>
  <si>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</si>
  <si>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</si>
  <si>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</si>
  <si>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</si>
  <si>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</si>
  <si>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</si>
  <si>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</si>
  <si>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</si>
  <si>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</si>
  <si>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</si>
  <si>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</si>
  <si>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</si>
  <si>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</si>
  <si>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</si>
  <si>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</si>
  <si>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</si>
  <si>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</si>
  <si>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</si>
  <si>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</si>
  <si>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</si>
  <si>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</si>
  <si>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</si>
  <si>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</si>
  <si>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</si>
  <si>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</si>
  <si>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</si>
  <si>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</si>
  <si>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</si>
  <si>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</si>
  <si>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</si>
  <si>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</si>
  <si>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</si>
  <si>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</si>
  <si>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</si>
  <si>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</si>
  <si>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</si>
  <si>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</si>
  <si>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</si>
  <si>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</si>
  <si>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</si>
  <si>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</si>
  <si>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</si>
  <si>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</si>
  <si>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</si>
  <si>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</si>
  <si>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</si>
  <si>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</si>
  <si>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</si>
  <si>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</si>
  <si>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</si>
  <si>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</si>
  <si>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</si>
  <si>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</si>
  <si>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</si>
  <si>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</si>
  <si>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</si>
  <si>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</si>
  <si>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</si>
  <si>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</si>
  <si>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</si>
  <si>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</si>
  <si>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</si>
  <si>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</si>
  <si>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</si>
  <si>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</si>
  <si>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</si>
  <si>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</si>
  <si>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</si>
  <si>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</si>
  <si>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</si>
  <si>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</si>
  <si>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</si>
  <si>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</si>
  <si>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</si>
  <si>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</si>
  <si>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</si>
  <si>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</si>
  <si>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</si>
  <si>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</si>
  <si>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</si>
  <si>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</si>
  <si>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</si>
  <si>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</si>
  <si>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</si>
  <si>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</si>
  <si>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</si>
  <si>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</si>
  <si>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</si>
  <si>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</si>
  <si>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</si>
  <si>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</si>
  <si>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</si>
  <si>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</si>
  <si>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</si>
  <si>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</si>
  <si>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</si>
  <si>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</si>
  <si>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</si>
  <si>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</si>
  <si>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</si>
  <si>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</si>
  <si>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</si>
  <si>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</si>
  <si>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</si>
  <si>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</si>
  <si>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</si>
  <si>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</si>
  <si>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</si>
  <si>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</si>
  <si>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</si>
  <si>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</si>
  <si>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</si>
  <si>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</si>
  <si>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</si>
  <si>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</si>
  <si>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</si>
  <si>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</si>
  <si>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</si>
  <si>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</si>
  <si>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</si>
  <si>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</si>
  <si>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</si>
  <si>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</si>
  <si>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</si>
  <si>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</si>
  <si>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</si>
  <si>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</si>
  <si>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</si>
  <si>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</si>
  <si>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</si>
  <si>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</si>
  <si>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</si>
  <si>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</si>
  <si>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</si>
  <si>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</si>
  <si>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</si>
  <si>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</si>
  <si>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</si>
  <si>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</si>
  <si>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</si>
  <si>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</si>
  <si>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</si>
  <si>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</si>
  <si>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</si>
  <si>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</si>
  <si>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</si>
  <si>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</si>
  <si>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</si>
  <si>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</si>
  <si>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</si>
  <si>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</si>
  <si>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</si>
  <si>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</si>
  <si>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</si>
  <si>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</si>
  <si>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</si>
  <si>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</si>
  <si>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</si>
  <si>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</si>
  <si>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</si>
  <si>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</si>
  <si>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</si>
  <si>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</si>
  <si>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</si>
  <si>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</si>
  <si>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</si>
  <si>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</si>
  <si>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</si>
  <si>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</si>
  <si>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</si>
  <si>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</si>
  <si>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</si>
  <si>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</si>
  <si>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</si>
  <si>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</si>
  <si>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</si>
  <si>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</si>
  <si>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</si>
  <si>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</si>
  <si>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</si>
  <si>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</si>
  <si>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</si>
  <si>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</si>
  <si>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</si>
  <si>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</si>
  <si>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</si>
  <si>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</si>
  <si>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</si>
  <si>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</si>
  <si>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</si>
  <si>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</si>
  <si>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</si>
  <si>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</si>
  <si>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</si>
  <si>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</si>
  <si>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</si>
  <si>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</si>
  <si>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</si>
  <si>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</si>
  <si>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</si>
  <si>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</si>
  <si>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</si>
  <si>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</si>
  <si>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</si>
  <si>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</si>
  <si>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</si>
  <si>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</si>
  <si>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</si>
  <si>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</si>
  <si>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</si>
  <si>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</si>
  <si>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</si>
  <si>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</si>
  <si>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</si>
  <si>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</si>
  <si>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</si>
  <si>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</si>
  <si>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</si>
  <si>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</si>
  <si>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</si>
  <si>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</si>
  <si>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</si>
  <si>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</si>
  <si>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</si>
  <si>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</si>
  <si>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</si>
  <si>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</si>
  <si>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</si>
  <si>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</si>
  <si>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</si>
  <si>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</si>
  <si>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</si>
  <si>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</si>
  <si>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</si>
  <si>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</si>
  <si>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</si>
  <si>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</si>
  <si>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</si>
  <si>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</si>
  <si>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</si>
  <si>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</si>
  <si>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</si>
  <si>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</si>
  <si>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</si>
  <si>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</si>
  <si>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</si>
  <si>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</si>
  <si>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</si>
  <si>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</si>
  <si>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</si>
  <si>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</si>
  <si>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</si>
  <si>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</si>
  <si>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</si>
  <si>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</si>
  <si>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</si>
  <si>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</si>
  <si>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</si>
  <si>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</si>
  <si>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</si>
  <si>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</si>
  <si>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</si>
  <si>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</si>
  <si>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</si>
  <si>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</si>
  <si>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</si>
  <si>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</si>
  <si>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</si>
  <si>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</si>
  <si>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</si>
  <si>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</si>
  <si>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</si>
  <si>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</si>
  <si>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</si>
  <si>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</si>
  <si>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</si>
  <si>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</si>
  <si>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</si>
  <si>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</si>
  <si>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</si>
  <si>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</si>
  <si>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</si>
  <si>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</si>
  <si>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</si>
  <si>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</si>
  <si>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</si>
  <si>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</si>
  <si>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</si>
  <si>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</si>
  <si>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</si>
  <si>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</si>
  <si>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</si>
  <si>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</si>
  <si>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</si>
  <si>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</si>
  <si>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</si>
  <si>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</si>
  <si>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</si>
  <si>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</si>
  <si>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</si>
  <si>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</si>
  <si>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</si>
  <si>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</si>
  <si>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</si>
  <si>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</si>
  <si>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</si>
  <si>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</si>
  <si>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</si>
  <si>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</si>
  <si>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</si>
  <si>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</si>
  <si>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</si>
  <si>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</si>
  <si>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</si>
  <si>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</si>
  <si>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</si>
  <si>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</si>
  <si>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</si>
  <si>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</si>
  <si>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</si>
  <si>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</si>
  <si>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</si>
  <si>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</si>
  <si>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</si>
  <si>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</si>
  <si>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</si>
  <si>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</si>
  <si>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</si>
  <si>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</si>
  <si>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</si>
  <si>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</si>
  <si>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</si>
  <si>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</si>
  <si>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</si>
  <si>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</si>
  <si>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</si>
  <si>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</si>
  <si>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</si>
  <si>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</si>
  <si>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</si>
  <si>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</si>
  <si>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</si>
  <si>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</si>
  <si>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</si>
  <si>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</si>
  <si>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</si>
  <si>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</si>
  <si>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</si>
  <si>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</si>
  <si>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</si>
  <si>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</si>
  <si>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</si>
  <si>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</si>
  <si>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</si>
  <si>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</si>
  <si>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</si>
  <si>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</si>
  <si>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</si>
  <si>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</si>
  <si>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</si>
  <si>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</si>
  <si>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</si>
  <si>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</si>
  <si>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</si>
  <si>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</si>
  <si>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</si>
  <si>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</si>
  <si>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</si>
  <si>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</si>
  <si>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</si>
  <si>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</si>
  <si>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</si>
  <si>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</si>
  <si>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</si>
  <si>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</si>
  <si>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</si>
  <si>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</si>
  <si>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</si>
  <si>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</si>
  <si>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</si>
  <si>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</si>
  <si>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</si>
  <si>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</si>
  <si>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</si>
  <si>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</si>
  <si>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</si>
  <si>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</si>
  <si>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</si>
  <si>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</si>
  <si>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</si>
  <si>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</si>
  <si>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</si>
  <si>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</si>
  <si>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</si>
  <si>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</si>
  <si>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</si>
  <si>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</si>
  <si>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</si>
  <si>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</si>
  <si>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</si>
  <si>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</si>
  <si>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</si>
  <si>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</si>
  <si>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</si>
  <si>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</si>
  <si>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</si>
  <si>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</si>
  <si>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</si>
  <si>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</si>
  <si>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</si>
  <si>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</si>
  <si>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</si>
  <si>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</si>
  <si>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</si>
  <si>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</si>
  <si>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</si>
  <si>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</si>
  <si>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</si>
  <si>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</si>
  <si>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</si>
  <si>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</si>
  <si>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</si>
  <si>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</si>
  <si>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</si>
  <si>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</si>
  <si>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</si>
  <si>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</si>
  <si>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</si>
  <si>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</si>
  <si>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</si>
  <si>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</si>
  <si>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</si>
  <si>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</si>
  <si>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</si>
  <si>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</si>
  <si>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</si>
  <si>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</si>
  <si>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</si>
  <si>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</si>
  <si>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</si>
  <si>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</si>
  <si>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</si>
  <si>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</si>
  <si>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</si>
  <si>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</si>
  <si>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</si>
  <si>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</si>
  <si>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</si>
  <si>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</si>
  <si>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</si>
  <si>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</si>
  <si>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</si>
  <si>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</si>
  <si>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</si>
  <si>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</si>
  <si>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</si>
  <si>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</si>
  <si>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</si>
  <si>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</si>
  <si>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</si>
  <si>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</si>
  <si>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</si>
  <si>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</si>
  <si>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</si>
  <si>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</si>
  <si>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</si>
  <si>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</si>
  <si>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</si>
  <si>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</si>
  <si>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</si>
  <si>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</si>
  <si>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</si>
  <si>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</si>
  <si>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</si>
  <si>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</si>
  <si>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</si>
  <si>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</si>
  <si>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</si>
  <si>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</si>
  <si>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</si>
  <si>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</si>
  <si>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</si>
  <si>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</si>
  <si>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</si>
  <si>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</si>
  <si>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</si>
  <si>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</si>
  <si>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</si>
  <si>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</si>
  <si>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</si>
  <si>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</si>
  <si>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</si>
  <si>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</si>
  <si>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</si>
  <si>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</si>
  <si>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</si>
  <si>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</si>
  <si>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</si>
  <si>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</si>
  <si>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</si>
  <si>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</si>
  <si>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</si>
  <si>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</si>
  <si>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</si>
  <si>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</si>
  <si>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</si>
  <si>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</si>
  <si>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</si>
  <si>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</si>
  <si>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</si>
  <si>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</si>
  <si>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</si>
  <si>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</si>
  <si>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</si>
  <si>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</si>
  <si>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</si>
  <si>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</si>
  <si>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</si>
  <si>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</si>
  <si>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</si>
  <si>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</si>
  <si>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</si>
  <si>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</si>
  <si>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</si>
  <si>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</si>
  <si>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</si>
  <si>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</si>
  <si>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</si>
  <si>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</si>
  <si>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</si>
  <si>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</si>
  <si>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</si>
  <si>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</si>
  <si>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</si>
  <si>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</si>
  <si>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</si>
  <si>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</si>
  <si>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</si>
  <si>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</si>
  <si>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</si>
  <si>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</si>
  <si>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</si>
  <si>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</si>
  <si>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</si>
  <si>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</si>
  <si>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</si>
  <si>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</si>
  <si>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</si>
  <si>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</si>
  <si>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</si>
  <si>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</si>
  <si>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</si>
  <si>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</si>
  <si>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</si>
  <si>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</si>
  <si>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</si>
  <si>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</si>
  <si>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</si>
  <si>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</si>
  <si>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</si>
  <si>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</si>
  <si>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</si>
  <si>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</si>
  <si>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</si>
  <si>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</si>
  <si>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</si>
  <si>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</si>
  <si>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</si>
  <si>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</si>
  <si>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</si>
  <si>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</si>
  <si>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</si>
  <si>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</si>
  <si>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</si>
  <si>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</si>
  <si>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</si>
  <si>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</si>
  <si>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</si>
  <si>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</si>
  <si>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</si>
  <si>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</si>
  <si>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</si>
  <si>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</si>
  <si>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</si>
  <si>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</si>
  <si>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</si>
  <si>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</si>
  <si>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</si>
  <si>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</si>
  <si>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</si>
  <si>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</si>
  <si>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</si>
  <si>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</si>
  <si>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</si>
  <si>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</si>
  <si>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</si>
  <si>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</si>
  <si>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</si>
  <si>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</si>
  <si>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</si>
  <si>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</si>
  <si>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</si>
  <si>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</si>
  <si>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</si>
  <si>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</si>
  <si>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</si>
  <si>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</si>
  <si>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</si>
  <si>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</si>
  <si>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</si>
  <si>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</si>
  <si>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</si>
  <si>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</si>
  <si>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</si>
  <si>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</si>
  <si>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</si>
  <si>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</si>
  <si>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</si>
  <si>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</si>
  <si>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</si>
  <si>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</si>
  <si>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</si>
  <si>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</si>
  <si>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</si>
  <si>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</si>
  <si>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</si>
  <si>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</si>
  <si>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</si>
  <si>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</si>
  <si>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</si>
  <si>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</si>
  <si>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</si>
  <si>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</si>
  <si>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</si>
  <si>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</si>
  <si>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</si>
  <si>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</si>
  <si>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</si>
  <si>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</si>
  <si>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</si>
  <si>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</si>
  <si>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</si>
  <si>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</si>
  <si>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</si>
  <si>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</si>
  <si>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</si>
  <si>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</si>
  <si>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</si>
  <si>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</si>
  <si>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</si>
  <si>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</si>
  <si>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</si>
  <si>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</si>
  <si>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</si>
  <si>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</si>
  <si>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</si>
  <si>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</si>
  <si>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</si>
  <si>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</si>
  <si>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</si>
  <si>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</si>
  <si>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</si>
  <si>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</si>
  <si>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</si>
  <si>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</si>
  <si>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</si>
  <si>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</si>
  <si>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</si>
  <si>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</si>
  <si>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</si>
  <si>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</si>
  <si>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</si>
  <si>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</si>
  <si>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</si>
  <si>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</si>
  <si>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</si>
  <si>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</si>
  <si>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</si>
  <si>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</si>
  <si>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</si>
  <si>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</si>
  <si>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</si>
  <si>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</si>
  <si>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</si>
  <si>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</si>
  <si>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</si>
  <si>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</si>
  <si>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</si>
  <si>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</si>
  <si>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</si>
  <si>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</si>
  <si>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</si>
  <si>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</si>
  <si>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</si>
  <si>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</si>
  <si>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</si>
  <si>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</si>
  <si>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</si>
  <si>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</si>
  <si>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</si>
  <si>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</si>
  <si>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</si>
  <si>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</si>
  <si>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</si>
  <si>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</si>
  <si>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</si>
  <si>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</si>
  <si>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</si>
  <si>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</si>
  <si>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</si>
  <si>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</si>
  <si>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</si>
  <si>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</si>
  <si>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</si>
  <si>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</si>
  <si>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</si>
  <si>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</si>
  <si>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</si>
  <si>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</si>
  <si>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</si>
  <si>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</si>
  <si>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</si>
  <si>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</si>
  <si>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</si>
  <si>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</si>
  <si>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</si>
  <si>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</si>
  <si>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</si>
  <si>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</si>
  <si>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</si>
  <si>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</si>
  <si>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</si>
  <si>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</si>
  <si>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</si>
  <si>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</si>
  <si>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</si>
  <si>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</si>
  <si>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</si>
  <si>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</si>
  <si>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</si>
  <si>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</si>
  <si>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</si>
  <si>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</si>
  <si>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</si>
  <si>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</si>
  <si>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</si>
  <si>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</si>
  <si>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</si>
  <si>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</si>
  <si>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</si>
  <si>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</si>
  <si>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</si>
  <si>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</si>
  <si>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</si>
  <si>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</si>
  <si>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</si>
  <si>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</si>
  <si>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</si>
  <si>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</si>
  <si>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</si>
  <si>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</si>
  <si>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</si>
  <si>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</si>
  <si>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</si>
  <si>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</si>
  <si>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</si>
  <si>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</si>
  <si>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</si>
  <si>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</si>
  <si>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</si>
  <si>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</si>
  <si>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</si>
  <si>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</si>
  <si>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</si>
  <si>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</si>
  <si>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</si>
  <si>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</si>
  <si>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</si>
  <si>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</si>
  <si>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</si>
  <si>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</si>
  <si>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</si>
  <si>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</si>
  <si>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</si>
  <si>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</si>
  <si>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</si>
  <si>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</si>
  <si>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</si>
  <si>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</si>
  <si>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</si>
  <si>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</si>
  <si>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</si>
  <si>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</si>
  <si>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</si>
  <si>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</si>
  <si>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</si>
  <si>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</si>
  <si>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</si>
  <si>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</si>
  <si>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</si>
  <si>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</si>
  <si>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</si>
  <si>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</si>
  <si>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</si>
  <si>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</si>
  <si>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</si>
  <si>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</si>
  <si>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</si>
  <si>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</si>
  <si>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</si>
  <si>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</si>
  <si>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</si>
  <si>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</si>
  <si>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</si>
  <si>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</si>
  <si>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</si>
  <si>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</si>
  <si>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</si>
  <si>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</si>
  <si>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</si>
  <si>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</si>
  <si>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</si>
  <si>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</si>
  <si>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</si>
  <si>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</si>
  <si>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</si>
  <si>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</si>
  <si>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</si>
  <si>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</si>
  <si>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</si>
  <si>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</si>
  <si>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</si>
  <si>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</si>
  <si>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</si>
  <si>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</si>
  <si>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</si>
  <si>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</si>
  <si>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</si>
  <si>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</si>
  <si>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</si>
  <si>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</si>
  <si>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</si>
  <si>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</si>
  <si>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</si>
  <si>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</si>
  <si>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</si>
  <si>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</si>
  <si>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</si>
  <si>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</si>
  <si>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</si>
  <si>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</si>
  <si>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</si>
  <si>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</si>
  <si>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</si>
  <si>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</si>
  <si>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</si>
  <si>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</si>
  <si>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</si>
  <si>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</si>
  <si>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</si>
  <si>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</si>
  <si>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</si>
  <si>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</si>
  <si>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</si>
  <si>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</si>
  <si>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</si>
  <si>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</si>
  <si>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</si>
  <si>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</si>
  <si>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</si>
  <si>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</si>
  <si>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</si>
  <si>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</si>
  <si>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</si>
  <si>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</si>
  <si>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</si>
  <si>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</si>
  <si>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</si>
  <si>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</si>
  <si>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</si>
  <si>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</si>
  <si>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</si>
  <si>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</si>
  <si>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</si>
  <si>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</si>
  <si>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</si>
  <si>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</si>
  <si>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</si>
  <si>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</si>
  <si>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</si>
  <si>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</si>
  <si>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</si>
  <si>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</si>
  <si>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</si>
  <si>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</si>
  <si>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</si>
  <si>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</si>
  <si>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</si>
  <si>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</si>
  <si>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</si>
  <si>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</si>
  <si>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</si>
  <si>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</si>
  <si>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</si>
  <si>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</si>
  <si>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</si>
  <si>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</si>
  <si>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</si>
  <si>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</si>
  <si>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</si>
  <si>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</si>
  <si>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</si>
  <si>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</si>
  <si>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</si>
  <si>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</si>
  <si>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</si>
  <si>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</si>
  <si>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</si>
  <si>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</si>
  <si>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</si>
  <si>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</si>
  <si>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</si>
  <si>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</si>
  <si>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</si>
  <si>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</si>
  <si>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</si>
  <si>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</si>
  <si>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</si>
  <si>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</si>
  <si>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</si>
  <si>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</si>
  <si>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</si>
  <si>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</si>
  <si>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</si>
  <si>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</si>
  <si>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</si>
  <si>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</si>
  <si>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</si>
  <si>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</si>
  <si>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</si>
  <si>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</si>
  <si>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</si>
  <si>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</si>
  <si>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</si>
  <si>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</si>
  <si>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</si>
  <si>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</si>
  <si>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</si>
  <si>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</si>
  <si>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</si>
  <si>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</si>
  <si>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</si>
  <si>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</si>
  <si>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</si>
  <si>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</si>
  <si>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</si>
  <si>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</si>
  <si>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</si>
  <si>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</si>
  <si>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</si>
  <si>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</si>
  <si>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</si>
  <si>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</si>
  <si>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</si>
  <si>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</si>
  <si>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</si>
  <si>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</si>
  <si>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</si>
  <si>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</si>
  <si>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</si>
  <si>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</si>
  <si>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</si>
  <si>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</si>
  <si>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</si>
  <si>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</si>
  <si>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</si>
  <si>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</si>
  <si>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</si>
  <si>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</si>
  <si>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</si>
  <si>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</si>
  <si>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</si>
  <si>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</si>
  <si>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</si>
  <si>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</si>
  <si>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</si>
  <si>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</si>
  <si>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</si>
  <si>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</si>
  <si>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</si>
  <si>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</si>
  <si>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</si>
  <si>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</si>
  <si>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</si>
  <si>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</si>
  <si>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</si>
  <si>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</si>
  <si>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</si>
  <si>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</si>
  <si>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</si>
  <si>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</si>
  <si>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</si>
  <si>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</si>
  <si>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</si>
  <si>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</si>
  <si>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</si>
  <si>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</si>
  <si>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</si>
  <si>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</si>
  <si>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</si>
  <si>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</si>
  <si>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</si>
  <si>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</si>
  <si>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</si>
  <si>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</si>
  <si>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</si>
  <si>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</si>
  <si>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</si>
  <si>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</si>
  <si>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</si>
  <si>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</si>
  <si>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</si>
  <si>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</si>
  <si>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</si>
  <si>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</si>
  <si>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</si>
  <si>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</si>
  <si>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</si>
  <si>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</si>
  <si>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</si>
  <si>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</si>
  <si>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</si>
  <si>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</si>
  <si>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</si>
  <si>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</si>
  <si>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</si>
  <si>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</si>
  <si>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</si>
  <si>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</si>
  <si>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</si>
  <si>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</si>
  <si>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</si>
  <si>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</si>
  <si>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</si>
  <si>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</si>
  <si>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</si>
  <si>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</si>
  <si>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</si>
  <si>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</si>
  <si>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</si>
  <si>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</si>
  <si>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</si>
  <si>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</si>
  <si>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</si>
  <si>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</si>
  <si>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</si>
  <si>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</si>
  <si>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</si>
  <si>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</si>
  <si>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</si>
  <si>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</si>
  <si>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</si>
  <si>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</si>
  <si>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</si>
  <si>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</si>
  <si>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</si>
  <si>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</si>
  <si>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</si>
  <si>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</si>
  <si>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</si>
  <si>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</si>
  <si>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</si>
  <si>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</si>
  <si>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</si>
  <si>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</si>
  <si>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</si>
  <si>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</si>
  <si>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</si>
  <si>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</si>
  <si>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</si>
  <si>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</si>
  <si>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</si>
  <si>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</si>
  <si>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</si>
  <si>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</si>
  <si>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</si>
  <si>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</si>
  <si>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</si>
  <si>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</si>
  <si>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</si>
  <si>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</si>
  <si>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</si>
  <si>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</si>
  <si>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</si>
  <si>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</si>
  <si>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</si>
  <si>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</si>
  <si>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</si>
  <si>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</si>
  <si>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</si>
  <si>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</si>
  <si>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</si>
  <si>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</si>
  <si>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</si>
  <si>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</si>
  <si>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</si>
  <si>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</si>
  <si>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</si>
  <si>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</si>
  <si>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</si>
  <si>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</si>
  <si>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</si>
  <si>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</si>
  <si>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</si>
  <si>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</si>
  <si>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</si>
  <si>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</si>
  <si>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</si>
  <si>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</si>
  <si>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</si>
  <si>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</si>
  <si>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</si>
  <si>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</si>
  <si>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</si>
  <si>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</si>
  <si>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</si>
  <si>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</si>
  <si>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</si>
  <si>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</si>
  <si>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</si>
  <si>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</si>
  <si>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</si>
  <si>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</si>
  <si>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</si>
  <si>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</si>
  <si>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</si>
  <si>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</si>
  <si>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</si>
  <si>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</si>
  <si>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</si>
  <si>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</si>
  <si>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</si>
  <si>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</si>
  <si>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</si>
  <si>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</si>
  <si>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</si>
  <si>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</si>
  <si>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</si>
  <si>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</si>
  <si>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</si>
  <si>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</si>
  <si>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</si>
  <si>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</si>
  <si>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</si>
  <si>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</si>
  <si>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</si>
  <si>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</si>
  <si>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</si>
  <si>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</si>
  <si>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</si>
  <si>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</si>
  <si>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</si>
  <si>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</si>
  <si>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</si>
  <si>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</si>
  <si>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</si>
  <si>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</si>
  <si>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</si>
  <si>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</si>
  <si>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</si>
  <si>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</si>
  <si>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</si>
  <si>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</si>
  <si>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</si>
  <si>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</si>
  <si>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</si>
  <si>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</si>
  <si>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</si>
  <si>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</si>
  <si>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</si>
  <si>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</si>
  <si>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</si>
  <si>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</si>
  <si>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</si>
  <si>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</si>
  <si>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</si>
  <si>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</si>
  <si>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</si>
  <si>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</si>
  <si>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</si>
  <si>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</si>
  <si>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</si>
  <si>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</si>
  <si>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</si>
  <si>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</si>
  <si>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</si>
  <si>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</si>
  <si>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</si>
  <si>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</si>
  <si>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</si>
  <si>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</si>
  <si>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</si>
  <si>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</si>
  <si>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</si>
  <si>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</si>
  <si>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</si>
  <si>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</si>
  <si>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</si>
  <si>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</si>
  <si>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</si>
  <si>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</si>
  <si>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</si>
  <si>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</si>
  <si>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</si>
  <si>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</si>
  <si>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</si>
  <si>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</si>
  <si>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</si>
  <si>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</si>
  <si>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</si>
  <si>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</si>
  <si>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</si>
  <si>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</si>
  <si>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</si>
  <si>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</si>
  <si>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</si>
  <si>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</si>
  <si>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</si>
  <si>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</si>
  <si>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</si>
  <si>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</si>
  <si>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</si>
  <si>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</si>
  <si>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</si>
  <si>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</si>
  <si>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</si>
  <si>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</si>
  <si>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</si>
  <si>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</si>
  <si>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</si>
  <si>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</si>
  <si>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</si>
  <si>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</si>
  <si>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</si>
  <si>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</si>
  <si>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</si>
  <si>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</si>
  <si>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</si>
  <si>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</si>
  <si>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</si>
  <si>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</si>
  <si>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</si>
  <si>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</si>
  <si>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</si>
  <si>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</si>
  <si>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</si>
  <si>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</si>
  <si>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</si>
  <si>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</si>
  <si>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</si>
  <si>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</si>
  <si>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</si>
  <si>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</si>
  <si>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</si>
  <si>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</si>
  <si>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</si>
  <si>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</si>
  <si>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</si>
  <si>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</si>
  <si>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</si>
  <si>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</si>
  <si>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</si>
  <si>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</si>
  <si>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</si>
  <si>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</si>
  <si>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</si>
  <si>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</si>
  <si>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</si>
  <si>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</si>
  <si>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</si>
  <si>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</si>
  <si>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</si>
  <si>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</si>
  <si>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</si>
  <si>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</si>
  <si>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</si>
  <si>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</si>
  <si>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</si>
  <si>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</si>
  <si>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</si>
  <si>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</si>
  <si>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</si>
  <si>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</si>
  <si>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</si>
  <si>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</si>
  <si>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</si>
  <si>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</si>
  <si>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</si>
  <si>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</si>
  <si>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</si>
  <si>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</si>
  <si>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</si>
  <si>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</si>
  <si>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</si>
  <si>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</si>
  <si>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</si>
  <si>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</si>
  <si>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</si>
  <si>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</si>
  <si>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</si>
  <si>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</si>
  <si>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</si>
  <si>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</si>
  <si>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</si>
  <si>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</si>
  <si>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</si>
  <si>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</si>
  <si>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</si>
  <si>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</si>
  <si>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</si>
  <si>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</si>
  <si>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</si>
  <si>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</si>
  <si>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</si>
  <si>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</si>
  <si>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</si>
  <si>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</si>
  <si>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</si>
  <si>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</si>
  <si>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</si>
  <si>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</si>
  <si>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</si>
  <si>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</si>
  <si>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</si>
  <si>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</si>
  <si>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</si>
  <si>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</si>
  <si>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</si>
  <si>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</si>
  <si>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</si>
  <si>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</si>
  <si>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</si>
  <si>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</si>
  <si>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</si>
  <si>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</si>
  <si>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</si>
  <si>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</si>
  <si>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</si>
  <si>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</si>
  <si>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</si>
  <si>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</si>
  <si>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</si>
  <si>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</si>
  <si>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</si>
  <si>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</si>
  <si>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</si>
  <si>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</si>
  <si>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</si>
  <si>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</si>
  <si>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</si>
  <si>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</si>
  <si>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</si>
  <si>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</si>
  <si>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</si>
  <si>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</si>
  <si>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</si>
  <si>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</si>
  <si>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</si>
  <si>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</si>
  <si>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</si>
  <si>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</si>
  <si>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</si>
  <si>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</si>
  <si>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</si>
  <si>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</si>
  <si>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</si>
  <si>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</si>
  <si>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</si>
  <si>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</si>
  <si>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</si>
  <si>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</si>
  <si>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</si>
  <si>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</si>
  <si>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</si>
  <si>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</si>
  <si>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</si>
  <si>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</si>
  <si>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</si>
  <si>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</si>
  <si>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</si>
  <si>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</si>
  <si>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</si>
  <si>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</si>
  <si>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</si>
  <si>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</si>
  <si>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</si>
  <si>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</si>
  <si>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</si>
  <si>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</si>
  <si>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</si>
  <si>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</si>
  <si>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</si>
  <si>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</si>
  <si>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</si>
  <si>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</si>
  <si>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</si>
  <si>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</si>
  <si>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</si>
  <si>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</si>
  <si>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</si>
  <si>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</si>
  <si>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</si>
  <si>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</si>
  <si>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</si>
  <si>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</si>
  <si>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</si>
  <si>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</si>
  <si>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</si>
  <si>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</si>
  <si>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</si>
  <si>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</si>
  <si>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</si>
  <si>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</si>
  <si>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</si>
  <si>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</si>
  <si>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</si>
  <si>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</si>
  <si>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</si>
  <si>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</si>
  <si>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</si>
  <si>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</si>
  <si>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</si>
  <si>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</si>
  <si>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</si>
  <si>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</si>
  <si>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</si>
  <si>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</si>
  <si>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</si>
  <si>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</si>
  <si>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</si>
  <si>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</si>
  <si>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</si>
  <si>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</si>
  <si>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</si>
  <si>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</si>
  <si>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</si>
  <si>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</si>
  <si>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</si>
  <si>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</si>
  <si>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</si>
  <si>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</si>
  <si>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</si>
  <si>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</si>
  <si>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</si>
  <si>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</si>
  <si>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</si>
  <si>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</si>
  <si>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</si>
  <si>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</si>
  <si>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</si>
  <si>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</si>
  <si>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</si>
  <si>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</si>
  <si>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</si>
  <si>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</si>
  <si>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</si>
  <si>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</si>
  <si>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</si>
  <si>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</si>
  <si>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</si>
  <si>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</si>
  <si>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</si>
  <si>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</si>
  <si>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</si>
  <si>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</si>
  <si>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</si>
  <si>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</si>
  <si>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</si>
  <si>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</si>
  <si>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</si>
  <si>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</si>
  <si>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</si>
  <si>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</si>
  <si>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</si>
  <si>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</si>
  <si>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</si>
  <si>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</si>
  <si>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</si>
  <si>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</si>
  <si>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</si>
  <si>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</si>
  <si>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</si>
  <si>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</si>
  <si>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</si>
  <si>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</si>
  <si>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</si>
  <si>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</si>
  <si>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</si>
  <si>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</si>
  <si>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</si>
  <si>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</si>
  <si>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</si>
  <si>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</si>
  <si>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</si>
  <si>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</si>
  <si>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</si>
  <si>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</si>
  <si>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</si>
  <si>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</si>
  <si>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</si>
  <si>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</si>
  <si>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</si>
  <si>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</si>
  <si>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</si>
  <si>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</si>
  <si>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</si>
  <si>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</si>
  <si>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</si>
  <si>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</si>
  <si>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</si>
  <si>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</si>
  <si>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</si>
  <si>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</si>
  <si>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</si>
  <si>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</si>
  <si>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</si>
  <si>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</si>
  <si>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</si>
  <si>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</si>
  <si>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</si>
  <si>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</si>
  <si>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</si>
  <si>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</si>
  <si>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</si>
  <si>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</si>
  <si>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</si>
  <si>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</si>
  <si>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</si>
  <si>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</si>
  <si>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</si>
  <si>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</si>
  <si>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</si>
  <si>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</si>
  <si>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</si>
  <si>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</si>
  <si>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</si>
  <si>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</si>
  <si>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</si>
  <si>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</si>
  <si>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</si>
  <si>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</si>
  <si>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</si>
  <si>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</si>
  <si>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</si>
  <si>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</si>
  <si>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</si>
  <si>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</si>
  <si>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</si>
  <si>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</si>
  <si>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</si>
  <si>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</si>
  <si>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</si>
  <si>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</si>
  <si>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</si>
  <si>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</si>
  <si>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</si>
  <si>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</si>
  <si>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</si>
  <si>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</si>
  <si>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</si>
  <si>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</si>
  <si>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</si>
  <si>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</si>
  <si>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</si>
  <si>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</si>
  <si>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</si>
  <si>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</si>
  <si>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</si>
  <si>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</si>
  <si>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</si>
  <si>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</si>
  <si>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</si>
  <si>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</si>
  <si>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</si>
  <si>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</si>
  <si>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</si>
  <si>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</si>
  <si>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</si>
  <si>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</si>
  <si>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</si>
  <si>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</si>
  <si>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</si>
  <si>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</si>
  <si>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</si>
  <si>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</si>
  <si>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</si>
  <si>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</si>
  <si>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</si>
  <si>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</si>
  <si>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</si>
  <si>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</si>
  <si>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</si>
  <si>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</si>
  <si>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</si>
  <si>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</si>
  <si>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</si>
  <si>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</si>
  <si>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</si>
  <si>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</si>
  <si>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</si>
  <si>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</si>
  <si>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</si>
  <si>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</si>
  <si>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</si>
  <si>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</si>
  <si>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</si>
  <si>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</si>
  <si>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</si>
  <si>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</si>
  <si>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</si>
  <si>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</si>
  <si>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</si>
  <si>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</si>
  <si>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</si>
  <si>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</si>
  <si>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</si>
  <si>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</si>
  <si>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</si>
  <si>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</si>
  <si>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</si>
  <si>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</si>
  <si>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</si>
  <si>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</si>
  <si>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</si>
  <si>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</si>
  <si>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</si>
  <si>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</si>
  <si>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</si>
  <si>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</si>
  <si>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</si>
  <si>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</si>
  <si>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</si>
  <si>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</si>
  <si>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</si>
  <si>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</si>
  <si>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</si>
  <si>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</si>
  <si>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</si>
  <si>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</si>
  <si>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</si>
  <si>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</si>
  <si>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</si>
  <si>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</si>
  <si>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</si>
  <si>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</si>
  <si>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</si>
  <si>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</si>
  <si>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</si>
  <si>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</si>
  <si>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</si>
  <si>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</si>
  <si>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</si>
  <si>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</si>
  <si>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</si>
  <si>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</si>
  <si>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</si>
  <si>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</si>
  <si>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</si>
  <si>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</si>
  <si>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</si>
  <si>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</si>
  <si>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</si>
  <si>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</si>
  <si>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</si>
  <si>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</si>
  <si>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</si>
  <si>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</si>
  <si>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</si>
  <si>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</si>
  <si>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</si>
  <si>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</si>
  <si>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</si>
  <si>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</si>
  <si>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</si>
  <si>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</si>
  <si>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</si>
  <si>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</si>
  <si>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</si>
  <si>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</si>
  <si>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</si>
  <si>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</si>
  <si>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</si>
  <si>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</si>
  <si>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</si>
  <si>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</si>
  <si>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</si>
  <si>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</si>
  <si>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</si>
  <si>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</si>
  <si>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</si>
  <si>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</si>
  <si>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</si>
  <si>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</si>
  <si>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</si>
  <si>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</si>
  <si>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</si>
  <si>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</si>
  <si>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</si>
  <si>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</si>
  <si>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</si>
  <si>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</si>
  <si>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</si>
  <si>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</si>
  <si>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</si>
  <si>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</si>
  <si>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</si>
  <si>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</si>
  <si>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</si>
  <si>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</si>
  <si>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</si>
  <si>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</si>
  <si>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</si>
  <si>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</si>
  <si>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</si>
  <si>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</si>
  <si>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</si>
  <si>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</si>
  <si>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</si>
  <si>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</si>
  <si>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</si>
  <si>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</si>
  <si>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</si>
  <si>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</si>
  <si>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</si>
  <si>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</si>
  <si>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</si>
  <si>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</si>
  <si>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</si>
  <si>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</si>
  <si>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</si>
  <si>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</si>
  <si>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</si>
  <si>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</si>
  <si>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</si>
  <si>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</si>
  <si>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</si>
  <si>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</si>
  <si>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</si>
  <si>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</si>
  <si>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</si>
  <si>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</si>
  <si>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</si>
  <si>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</si>
  <si>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</si>
  <si>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</si>
  <si>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</si>
  <si>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</si>
  <si>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</si>
  <si>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</si>
  <si>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</si>
  <si>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</si>
  <si>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</si>
  <si>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</si>
  <si>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</si>
  <si>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</si>
  <si>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</si>
  <si>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</si>
  <si>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</si>
  <si>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</si>
  <si>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</si>
  <si>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</si>
  <si>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</si>
  <si>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</si>
  <si>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</si>
  <si>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</si>
  <si>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</si>
  <si>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</si>
  <si>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</si>
  <si>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</si>
  <si>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</si>
  <si>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</si>
  <si>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</si>
  <si>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</si>
  <si>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</si>
  <si>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</si>
  <si>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</si>
  <si>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</si>
  <si>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</si>
  <si>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</si>
  <si>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</si>
  <si>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</si>
  <si>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</si>
  <si>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</si>
  <si>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</si>
  <si>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</si>
  <si>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</si>
  <si>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</si>
  <si>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</si>
  <si>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</si>
  <si>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</si>
  <si>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</si>
  <si>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</si>
  <si>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</si>
  <si>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</si>
  <si>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</si>
  <si>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</si>
  <si>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</si>
  <si>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</si>
  <si>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</si>
  <si>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</si>
  <si>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</si>
  <si>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</si>
  <si>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</si>
  <si>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</si>
  <si>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</si>
  <si>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</si>
  <si>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</si>
  <si>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</si>
  <si>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</si>
  <si>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</si>
  <si>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</si>
  <si>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</si>
  <si>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</si>
  <si>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</si>
  <si>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</si>
  <si>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</si>
  <si>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</si>
  <si>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</si>
  <si>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</si>
  <si>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</si>
  <si>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</si>
  <si>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</si>
  <si>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</si>
  <si>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</si>
  <si>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</si>
  <si>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</si>
  <si>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</si>
  <si>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</si>
  <si>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</si>
  <si>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</si>
  <si>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</si>
  <si>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</si>
  <si>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</si>
  <si>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</si>
  <si>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</si>
  <si>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</si>
  <si>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</si>
  <si>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</si>
  <si>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</si>
  <si>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</si>
  <si>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</si>
  <si>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</si>
  <si>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</si>
  <si>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</si>
  <si>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</si>
  <si>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</si>
  <si>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</si>
  <si>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</si>
  <si>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</si>
  <si>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</si>
  <si>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</si>
  <si>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</si>
  <si>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</si>
  <si>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</si>
  <si>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</si>
  <si>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</si>
  <si>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</si>
  <si>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</si>
  <si>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</si>
  <si>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</si>
  <si>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</si>
  <si>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</si>
  <si>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</si>
  <si>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</si>
  <si>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</si>
  <si>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</si>
  <si>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</si>
  <si>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</si>
  <si>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</si>
  <si>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</si>
  <si>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</si>
  <si>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</si>
  <si>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</si>
  <si>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</si>
  <si>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</si>
  <si>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</si>
  <si>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</si>
  <si>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</si>
  <si>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</si>
  <si>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</si>
  <si>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</si>
  <si>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</si>
  <si>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</si>
  <si>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</si>
  <si>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</si>
  <si>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</si>
  <si>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</si>
  <si>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</si>
  <si>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</si>
  <si>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</si>
  <si>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</si>
  <si>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</si>
  <si>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</si>
  <si>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</si>
  <si>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</si>
  <si>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</si>
  <si>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</si>
  <si>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</si>
  <si>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</si>
  <si>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</si>
  <si>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</si>
  <si>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</si>
  <si>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</si>
  <si>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</si>
  <si>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</si>
  <si>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</si>
  <si>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</si>
  <si>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</si>
  <si>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</si>
  <si>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</si>
  <si>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</si>
  <si>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</si>
  <si>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</si>
  <si>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</si>
  <si>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</si>
  <si>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</si>
  <si>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</si>
  <si>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</si>
  <si>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</si>
  <si>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</si>
  <si>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</si>
  <si>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</si>
  <si>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</si>
  <si>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</si>
  <si>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</si>
  <si>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</si>
  <si>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</si>
  <si>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</si>
  <si>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</si>
  <si>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</si>
  <si>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</si>
  <si>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</si>
  <si>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</si>
  <si>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</si>
  <si>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</si>
  <si>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</si>
  <si>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</si>
  <si>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</si>
  <si>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</si>
  <si>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</si>
  <si>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</si>
  <si>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</si>
  <si>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</si>
  <si>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</si>
  <si>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</si>
  <si>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</si>
  <si>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</si>
  <si>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</si>
  <si>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</si>
  <si>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</si>
  <si>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</si>
  <si>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</si>
  <si>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</si>
  <si>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</si>
  <si>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</si>
  <si>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</si>
  <si>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</si>
  <si>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</si>
  <si>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</si>
  <si>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</si>
  <si>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</si>
  <si>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</si>
  <si>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</si>
  <si>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</si>
  <si>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</si>
  <si>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</si>
  <si>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</si>
  <si>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</si>
  <si>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</si>
  <si>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</si>
  <si>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</si>
  <si>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</si>
  <si>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</si>
  <si>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</si>
  <si>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</si>
  <si>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</si>
  <si>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</si>
  <si>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</si>
  <si>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</si>
  <si>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</si>
  <si>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</si>
  <si>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</si>
  <si>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</si>
  <si>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</si>
  <si>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</si>
  <si>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</si>
  <si>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</si>
  <si>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</si>
  <si>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</si>
  <si>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</si>
  <si>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</si>
  <si>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</si>
  <si>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</si>
  <si>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</si>
  <si>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</si>
  <si>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</si>
  <si>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</si>
  <si>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</si>
  <si>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</si>
  <si>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</si>
  <si>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</si>
  <si>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</si>
  <si>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</si>
  <si>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</si>
  <si>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</si>
  <si>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</si>
  <si>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</si>
  <si>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</si>
  <si>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</si>
  <si>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</si>
  <si>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</si>
  <si>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</si>
  <si>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</si>
  <si>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</si>
  <si>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</si>
  <si>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</si>
  <si>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</si>
  <si>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</si>
  <si>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</si>
  <si>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</si>
  <si>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</si>
  <si>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</si>
  <si>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</si>
  <si>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</si>
  <si>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</si>
  <si>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</si>
  <si>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</si>
  <si>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</si>
  <si>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</si>
  <si>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</si>
  <si>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</si>
  <si>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</si>
  <si>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</si>
  <si>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</si>
  <si>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</si>
  <si>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</si>
  <si>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</si>
  <si>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</si>
  <si>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</si>
  <si>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</si>
  <si>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</si>
  <si>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</si>
  <si>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</si>
  <si>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</si>
  <si>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</si>
  <si>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</si>
  <si>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</si>
  <si>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</si>
  <si>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</si>
  <si>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</si>
  <si>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</si>
  <si>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</si>
  <si>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</si>
  <si>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</si>
  <si>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</si>
  <si>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</si>
  <si>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</si>
  <si>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</si>
  <si>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</si>
  <si>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</si>
  <si>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</si>
  <si>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</si>
  <si>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</si>
  <si>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</si>
  <si>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</si>
  <si>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</si>
  <si>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</si>
  <si>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</si>
  <si>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</si>
  <si>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</si>
  <si>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</si>
  <si>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</si>
  <si>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</si>
  <si>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</si>
  <si>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</si>
  <si>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</si>
  <si>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</si>
  <si>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</si>
  <si>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</si>
  <si>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</si>
  <si>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</si>
  <si>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</si>
  <si>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</si>
  <si>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</si>
  <si>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</si>
  <si>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</si>
  <si>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</si>
  <si>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</si>
  <si>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</si>
  <si>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</si>
  <si>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</si>
  <si>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</si>
  <si>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</si>
  <si>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</si>
  <si>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</si>
  <si>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</si>
  <si>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</si>
  <si>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</si>
  <si>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</si>
  <si>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</si>
  <si>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</si>
  <si>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</si>
  <si>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</si>
  <si>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</si>
  <si>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</si>
  <si>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</si>
  <si>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</si>
  <si>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</si>
  <si>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</si>
  <si>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</si>
  <si>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</si>
  <si>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</si>
  <si>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</si>
  <si>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</si>
  <si>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</si>
  <si>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</si>
  <si>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</si>
  <si>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</si>
  <si>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</si>
  <si>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</si>
  <si>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</si>
  <si>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</si>
  <si>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</si>
  <si>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</si>
  <si>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</si>
  <si>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</si>
  <si>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</si>
  <si>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</si>
  <si>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</si>
  <si>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</si>
  <si>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</si>
  <si>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</si>
  <si>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</si>
  <si>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</si>
  <si>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</si>
  <si>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</si>
  <si>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</si>
  <si>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</si>
  <si>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</si>
  <si>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</si>
  <si>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</si>
  <si>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</si>
  <si>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</si>
  <si>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</si>
  <si>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</si>
  <si>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</si>
  <si>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</si>
  <si>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</si>
  <si>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</si>
  <si>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</si>
  <si>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</si>
  <si>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</si>
  <si>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</si>
  <si>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</si>
  <si>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</si>
  <si>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</si>
  <si>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</si>
  <si>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</si>
  <si>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</si>
  <si>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</si>
  <si>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</si>
  <si>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</si>
  <si>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</si>
  <si>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</si>
  <si>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</si>
  <si>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</si>
  <si>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</si>
  <si>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</si>
  <si>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</si>
  <si>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</si>
  <si>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</si>
  <si>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</si>
  <si>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</si>
  <si>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</si>
  <si>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</si>
  <si>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</si>
  <si>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</si>
  <si>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</si>
  <si>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</si>
  <si>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</si>
  <si>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</si>
  <si>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</si>
  <si>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</si>
  <si>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</si>
  <si>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</si>
  <si>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</si>
  <si>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</si>
  <si>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</si>
  <si>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</si>
  <si>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</si>
  <si>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</si>
  <si>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</si>
  <si>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</si>
  <si>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</si>
  <si>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</si>
  <si>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</si>
  <si>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</si>
  <si>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</si>
  <si>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</si>
  <si>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</si>
  <si>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</si>
  <si>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</si>
  <si>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</si>
  <si>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</si>
  <si>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</si>
  <si>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</si>
  <si>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</si>
  <si>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</si>
  <si>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</si>
  <si>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</si>
  <si>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</si>
  <si>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</si>
  <si>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</si>
  <si>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</si>
  <si>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</si>
  <si>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</si>
  <si>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</si>
  <si>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</si>
  <si>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</si>
  <si>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</si>
  <si>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</si>
  <si>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</si>
  <si>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</si>
  <si>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</si>
  <si>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</si>
  <si>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</si>
  <si>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</si>
  <si>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</si>
  <si>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</si>
  <si>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</si>
  <si>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</si>
  <si>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</si>
  <si>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</si>
  <si>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</si>
  <si>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</si>
  <si>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</si>
  <si>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</si>
  <si>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</si>
  <si>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</si>
  <si>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</si>
  <si>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</si>
  <si>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</si>
  <si>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</si>
  <si>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</si>
  <si>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</si>
  <si>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</si>
  <si>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</si>
  <si>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</si>
  <si>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</si>
  <si>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</si>
  <si>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</si>
  <si>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</si>
  <si>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</si>
  <si>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</si>
  <si>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</si>
  <si>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</si>
  <si>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</si>
  <si>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</si>
  <si>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</si>
  <si>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</si>
  <si>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</si>
  <si>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</si>
  <si>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</si>
  <si>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</si>
  <si>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</si>
  <si>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</si>
  <si>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</si>
  <si>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</si>
  <si>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</si>
  <si>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</si>
  <si>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</si>
  <si>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</si>
  <si>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</si>
  <si>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</si>
  <si>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</si>
  <si>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</si>
  <si>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</si>
  <si>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</si>
  <si>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</si>
  <si>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</si>
  <si>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</si>
  <si>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</si>
  <si>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</si>
  <si>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</si>
  <si>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</si>
  <si>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</si>
  <si>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</si>
  <si>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</si>
  <si>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</si>
  <si>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</si>
  <si>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</si>
  <si>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</si>
  <si>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</si>
  <si>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</si>
  <si>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</si>
  <si>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</si>
  <si>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</si>
  <si>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</si>
  <si>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</si>
  <si>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</si>
  <si>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</si>
  <si>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</si>
  <si>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</si>
  <si>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</si>
  <si>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</si>
  <si>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</si>
  <si>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</si>
  <si>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</si>
  <si>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</si>
  <si>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</si>
  <si>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</si>
  <si>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</si>
  <si>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</si>
  <si>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</si>
  <si>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</si>
  <si>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</si>
  <si>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</si>
  <si>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</si>
  <si>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</si>
  <si>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</si>
  <si>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</si>
  <si>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</si>
  <si>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</si>
  <si>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</si>
  <si>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</si>
  <si>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</si>
  <si>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</si>
  <si>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</si>
  <si>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</si>
  <si>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</si>
  <si>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</si>
  <si>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</si>
  <si>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</si>
  <si>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</si>
  <si>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</si>
  <si>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</si>
  <si>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</si>
  <si>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</si>
  <si>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</si>
  <si>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</si>
  <si>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</si>
  <si>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</si>
  <si>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</si>
  <si>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</si>
  <si>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</si>
  <si>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</si>
  <si>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</si>
  <si>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</si>
  <si>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</si>
  <si>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</si>
  <si>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</si>
  <si>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</si>
  <si>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</si>
  <si>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</si>
  <si>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</si>
  <si>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</si>
  <si>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</si>
  <si>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</si>
  <si>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</si>
  <si>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</si>
  <si>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</si>
  <si>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</si>
  <si>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</si>
  <si>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</si>
  <si>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</si>
  <si>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</si>
  <si>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</si>
  <si>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</si>
  <si>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</si>
  <si>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</si>
  <si>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</si>
  <si>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</si>
  <si>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</si>
  <si>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</si>
  <si>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</si>
  <si>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</si>
  <si>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</si>
  <si>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</si>
  <si>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</si>
  <si>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</si>
  <si>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</si>
  <si>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</si>
  <si>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</si>
  <si>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</si>
  <si>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</si>
  <si>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</si>
  <si>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</si>
  <si>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</si>
  <si>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</si>
  <si>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</si>
  <si>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</si>
  <si>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</si>
  <si>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</si>
  <si>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</si>
  <si>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</si>
  <si>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</si>
  <si>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</si>
  <si>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</si>
  <si>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</si>
  <si>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</si>
  <si>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</si>
  <si>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</si>
  <si>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</si>
  <si>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</si>
  <si>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</si>
  <si>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</si>
  <si>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</si>
  <si>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</si>
  <si>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</si>
  <si>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</si>
  <si>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</si>
  <si>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</si>
  <si>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</si>
  <si>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</si>
  <si>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</si>
  <si>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</si>
  <si>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</si>
  <si>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</si>
  <si>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</si>
  <si>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</si>
  <si>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</si>
  <si>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</si>
  <si>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</si>
  <si>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</si>
  <si>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</si>
  <si>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</si>
  <si>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</si>
  <si>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</si>
  <si>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</si>
  <si>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</si>
  <si>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</si>
  <si>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</si>
  <si>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</si>
  <si>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</si>
  <si>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</si>
  <si>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</si>
  <si>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</si>
  <si>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</si>
  <si>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</si>
  <si>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</si>
  <si>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</si>
  <si>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</si>
  <si>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</si>
  <si>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</si>
  <si>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</si>
  <si>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</si>
  <si>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</si>
  <si>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</si>
  <si>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</si>
  <si>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</si>
  <si>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</si>
  <si>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</si>
  <si>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</si>
  <si>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</si>
  <si>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</si>
  <si>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</si>
  <si>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</si>
  <si>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</si>
  <si>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</si>
  <si>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</si>
  <si>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</si>
  <si>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</si>
  <si>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</si>
  <si>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</si>
  <si>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</si>
  <si>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</si>
  <si>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</si>
  <si>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</si>
  <si>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</si>
  <si>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</si>
  <si>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</si>
  <si>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</si>
  <si>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</si>
  <si>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</si>
  <si>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</si>
  <si>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</si>
  <si>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</si>
  <si>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</si>
  <si>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</si>
  <si>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</si>
  <si>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</si>
  <si>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</si>
  <si>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</si>
  <si>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</si>
  <si>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</si>
  <si>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</si>
  <si>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</si>
  <si>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</si>
  <si>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</si>
  <si>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</si>
  <si>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</si>
  <si>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</si>
  <si>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</si>
  <si>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</si>
  <si>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</si>
  <si>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</si>
  <si>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</si>
  <si>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</si>
  <si>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</si>
  <si>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</si>
  <si>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</si>
  <si>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</si>
  <si>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</si>
  <si>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</si>
  <si>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</si>
  <si>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</si>
  <si>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</si>
  <si>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</si>
  <si>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</si>
  <si>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</si>
  <si>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</si>
  <si>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</si>
  <si>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</si>
  <si>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</si>
  <si>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</si>
  <si>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</si>
  <si>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</si>
  <si>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</si>
  <si>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</si>
  <si>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</si>
  <si>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</si>
  <si>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</si>
  <si>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</si>
  <si>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</si>
  <si>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</si>
  <si>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</si>
  <si>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</si>
  <si>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</si>
  <si>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</si>
  <si>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</si>
  <si>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</si>
  <si>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</si>
  <si>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</si>
  <si>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</si>
  <si>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</si>
  <si>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</si>
  <si>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</si>
  <si>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</si>
  <si>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</si>
  <si>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</si>
  <si>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</si>
  <si>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</si>
  <si>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</si>
  <si>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</si>
  <si>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</si>
  <si>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</si>
  <si>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</si>
  <si>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</si>
  <si>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</si>
  <si>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</si>
  <si>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</si>
  <si>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</si>
  <si>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</si>
  <si>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</si>
  <si>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</si>
  <si>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</si>
  <si>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</si>
  <si>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</si>
  <si>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</si>
  <si>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</si>
  <si>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</si>
  <si>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</si>
  <si>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</si>
  <si>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</si>
  <si>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</si>
  <si>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</si>
  <si>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</si>
  <si>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</si>
  <si>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</si>
  <si>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</si>
  <si>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</si>
  <si>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</si>
  <si>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</si>
  <si>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</si>
  <si>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</si>
  <si>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</si>
  <si>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</si>
  <si>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</si>
  <si>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</si>
  <si>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</si>
  <si>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</si>
  <si>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</si>
  <si>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</si>
  <si>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</si>
  <si>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</si>
  <si>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</si>
  <si>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</si>
  <si>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</si>
  <si>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</si>
  <si>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</si>
  <si>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</si>
  <si>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</si>
  <si>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</si>
  <si>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</si>
  <si>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</si>
  <si>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</si>
  <si>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</si>
  <si>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</si>
  <si>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</si>
  <si>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</si>
  <si>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</si>
  <si>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</si>
  <si>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</si>
  <si>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</si>
  <si>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</si>
  <si>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</si>
  <si>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</si>
  <si>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</si>
  <si>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</si>
  <si>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</si>
  <si>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</si>
  <si>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</si>
  <si>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</si>
  <si>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</si>
  <si>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</si>
  <si>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</si>
  <si>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</si>
  <si>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</si>
  <si>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</si>
  <si>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</si>
  <si>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</si>
  <si>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</si>
  <si>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</si>
  <si>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</si>
  <si>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</si>
  <si>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</si>
  <si>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</si>
  <si>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</si>
  <si>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</si>
  <si>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</si>
  <si>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</si>
  <si>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</si>
  <si>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</si>
  <si>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</si>
  <si>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</si>
  <si>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</si>
  <si>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</si>
  <si>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</si>
  <si>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</si>
  <si>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</si>
  <si>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</si>
  <si>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</si>
  <si>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</si>
  <si>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</si>
  <si>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</si>
  <si>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</si>
  <si>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</si>
  <si>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</si>
  <si>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</si>
  <si>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</si>
  <si>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</si>
  <si>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</si>
  <si>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</si>
  <si>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</si>
  <si>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</si>
  <si>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</si>
  <si>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</si>
  <si>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</si>
  <si>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</si>
  <si>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</si>
  <si>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</si>
  <si>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</si>
  <si>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</si>
  <si>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</si>
  <si>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</si>
  <si>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</si>
  <si>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</si>
  <si>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</si>
  <si>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</si>
  <si>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</si>
  <si>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</si>
  <si>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</si>
  <si>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</si>
  <si>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</si>
  <si>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</si>
  <si>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</si>
  <si>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</si>
  <si>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</si>
  <si>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</si>
  <si>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</si>
  <si>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</si>
  <si>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</si>
  <si>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</si>
  <si>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</si>
  <si>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</si>
  <si>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</si>
  <si>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</si>
  <si>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</si>
  <si>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</si>
  <si>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</si>
  <si>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</si>
  <si>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</si>
  <si>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</si>
  <si>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</si>
  <si>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</si>
  <si>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</si>
  <si>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</si>
  <si>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</si>
  <si>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</si>
  <si>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</si>
  <si>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</si>
  <si>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</si>
  <si>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</si>
  <si>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</si>
  <si>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</si>
  <si>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</si>
  <si>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</si>
  <si>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</si>
  <si>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</si>
  <si>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</si>
  <si>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</si>
  <si>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</si>
  <si>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</si>
  <si>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</si>
  <si>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</si>
  <si>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</si>
  <si>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</si>
  <si>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</si>
  <si>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</si>
  <si>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</si>
  <si>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</si>
  <si>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</si>
  <si>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</si>
  <si>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</si>
  <si>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</si>
  <si>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</si>
  <si>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</si>
  <si>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</si>
  <si>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</si>
  <si>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</si>
  <si>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</si>
  <si>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</si>
  <si>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</si>
  <si>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</si>
  <si>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</si>
  <si>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</si>
  <si>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</si>
  <si>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</si>
  <si>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</si>
  <si>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</si>
  <si>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</si>
  <si>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</si>
  <si>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</si>
  <si>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</si>
  <si>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</si>
  <si>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</si>
  <si>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</si>
  <si>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</si>
  <si>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</si>
  <si>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</si>
  <si>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</si>
  <si>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</si>
  <si>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</si>
  <si>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</si>
  <si>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</si>
  <si>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</si>
  <si>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</si>
  <si>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</si>
  <si>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</si>
  <si>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</si>
  <si>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</si>
  <si>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</si>
  <si>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</si>
  <si>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</si>
  <si>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</si>
  <si>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</si>
  <si>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</si>
  <si>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</si>
  <si>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</si>
  <si>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</si>
  <si>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</si>
  <si>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</si>
  <si>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</si>
  <si>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</si>
  <si>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</si>
  <si>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</si>
  <si>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</si>
  <si>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</si>
  <si>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</si>
  <si>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</si>
  <si>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</si>
  <si>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</si>
  <si>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</si>
  <si>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</si>
  <si>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</si>
  <si>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</si>
  <si>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</si>
  <si>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</si>
  <si>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</si>
  <si>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</si>
  <si>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</si>
  <si>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</si>
  <si>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</si>
  <si>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</si>
  <si>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</si>
  <si>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</si>
  <si>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</si>
  <si>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</si>
  <si>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</si>
  <si>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</si>
  <si>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</si>
  <si>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</si>
  <si>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</si>
  <si>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</si>
  <si>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</si>
  <si>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</si>
  <si>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</si>
  <si>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</si>
  <si>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</si>
  <si>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</si>
  <si>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</si>
  <si>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</si>
  <si>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</si>
  <si>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</si>
  <si>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</si>
  <si>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</si>
  <si>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</si>
  <si>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</si>
  <si>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</si>
  <si>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</si>
  <si>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</si>
  <si>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</si>
  <si>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</si>
  <si>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</si>
  <si>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</si>
  <si>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</si>
  <si>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</si>
  <si>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</si>
  <si>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</si>
  <si>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</si>
  <si>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</si>
  <si>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</si>
  <si>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</si>
  <si>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</si>
  <si>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</si>
  <si>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</si>
  <si>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</si>
  <si>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</si>
  <si>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</si>
  <si>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</si>
  <si>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</si>
  <si>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</si>
  <si>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</si>
  <si>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</si>
  <si>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</si>
  <si>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</si>
  <si>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</si>
  <si>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</si>
  <si>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</si>
  <si>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</si>
  <si>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</si>
  <si>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</si>
  <si>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</si>
  <si>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</si>
  <si>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</si>
  <si>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</si>
  <si>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</si>
  <si>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</si>
  <si>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</si>
  <si>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</si>
  <si>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</si>
  <si>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</si>
  <si>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</si>
  <si>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</si>
  <si>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</si>
  <si>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</si>
  <si>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</si>
  <si>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</si>
  <si>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</si>
  <si>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</si>
  <si>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</si>
  <si>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</si>
  <si>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</si>
  <si>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</si>
  <si>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</si>
  <si>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</si>
  <si>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</si>
  <si>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</si>
  <si>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</si>
  <si>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</si>
  <si>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</si>
  <si>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</si>
  <si>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</si>
  <si>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</si>
  <si>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</si>
  <si>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</si>
  <si>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</si>
  <si>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</si>
  <si>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</si>
  <si>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</si>
  <si>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</si>
  <si>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</si>
  <si>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</si>
  <si>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</si>
  <si>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</si>
  <si>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</si>
  <si>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</si>
  <si>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</si>
  <si>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</si>
  <si>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</si>
  <si>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</si>
  <si>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</si>
  <si>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</si>
  <si>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</si>
  <si>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</si>
  <si>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</si>
  <si>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</si>
  <si>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</si>
  <si>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</si>
  <si>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</si>
  <si>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</si>
  <si>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</si>
  <si>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</si>
  <si>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</si>
  <si>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</si>
  <si>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</si>
  <si>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</si>
  <si>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</si>
  <si>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</si>
  <si>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</si>
  <si>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</si>
  <si>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</si>
  <si>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</si>
  <si>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</si>
  <si>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</si>
  <si>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</si>
  <si>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</si>
  <si>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</si>
  <si>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</si>
  <si>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</si>
  <si>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</si>
  <si>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</si>
  <si>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</si>
  <si>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</si>
  <si>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</si>
  <si>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</si>
  <si>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</si>
  <si>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</si>
  <si>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</si>
  <si>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</si>
  <si>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</si>
  <si>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</si>
  <si>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</si>
  <si>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</si>
  <si>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</si>
  <si>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</si>
  <si>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</si>
  <si>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</si>
  <si>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</si>
  <si>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</si>
  <si>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</si>
  <si>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</si>
  <si>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</si>
  <si>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</si>
  <si>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</si>
  <si>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</si>
  <si>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</si>
  <si>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</si>
  <si>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</si>
  <si>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</si>
  <si>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</si>
  <si>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</si>
  <si>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</si>
  <si>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</si>
  <si>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</si>
  <si>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</si>
  <si>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</si>
  <si>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</si>
  <si>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</si>
  <si>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</si>
  <si>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</si>
  <si>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</si>
  <si>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</si>
  <si>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</si>
  <si>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</si>
  <si>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</si>
  <si>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</si>
  <si>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</si>
  <si>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</si>
  <si>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</si>
  <si>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</si>
  <si>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</si>
  <si>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</si>
  <si>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</si>
  <si>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</si>
  <si>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</si>
  <si>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</si>
  <si>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</si>
  <si>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</si>
  <si>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</si>
  <si>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</si>
  <si>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</si>
  <si>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</si>
  <si>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</si>
  <si>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</si>
  <si>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</si>
  <si>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</si>
  <si>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</si>
  <si>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</si>
  <si>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</si>
  <si>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</si>
  <si>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</si>
  <si>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</si>
  <si>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</si>
  <si>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</si>
  <si>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</si>
  <si>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</si>
  <si>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</si>
  <si>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</si>
  <si>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</si>
  <si>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</si>
  <si>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</si>
  <si>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</si>
  <si>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</si>
  <si>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</si>
  <si>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</si>
  <si>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</si>
  <si>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</si>
  <si>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</si>
  <si>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</si>
  <si>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</si>
  <si>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</si>
  <si>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</si>
  <si>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</si>
  <si>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</si>
  <si>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</si>
  <si>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</si>
  <si>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</si>
  <si>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</si>
  <si>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</si>
  <si>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</si>
  <si>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</si>
  <si>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</si>
  <si>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</si>
  <si>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</si>
  <si>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</si>
  <si>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</si>
  <si>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</si>
  <si>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</si>
  <si>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</si>
  <si>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</si>
  <si>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</si>
  <si>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</si>
  <si>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</si>
  <si>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</si>
  <si>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</si>
  <si>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</si>
  <si>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</si>
  <si>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</si>
  <si>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</si>
  <si>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</si>
  <si>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</si>
  <si>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</si>
  <si>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</si>
  <si>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</si>
  <si>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</si>
  <si>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</si>
  <si>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</si>
  <si>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</si>
  <si>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</si>
  <si>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</si>
  <si>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</si>
  <si>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</si>
  <si>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</si>
  <si>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</si>
  <si>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</si>
  <si>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</si>
  <si>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</si>
  <si>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</si>
  <si>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</si>
  <si>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</si>
  <si>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</si>
  <si>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</si>
  <si>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</si>
  <si>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</si>
  <si>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</si>
  <si>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</si>
  <si>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</si>
  <si>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</si>
  <si>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</si>
  <si>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</si>
  <si>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</si>
  <si>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</si>
  <si>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</si>
  <si>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</si>
  <si>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</si>
  <si>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</si>
  <si>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</si>
  <si>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</si>
  <si>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</si>
  <si>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</si>
  <si>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</si>
  <si>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</si>
  <si>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</si>
  <si>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</si>
  <si>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</si>
  <si>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</si>
  <si>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</si>
  <si>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</si>
  <si>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</si>
  <si>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</si>
  <si>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</si>
  <si>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</si>
  <si>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</si>
  <si>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</si>
  <si>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</si>
  <si>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</si>
  <si>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</si>
  <si>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</si>
  <si>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</si>
  <si>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</si>
  <si>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</si>
  <si>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</si>
  <si>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</si>
  <si>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</si>
  <si>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</si>
  <si>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</si>
  <si>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</si>
  <si>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</si>
  <si>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</si>
  <si>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</si>
  <si>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</si>
  <si>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</si>
  <si>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</si>
  <si>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</si>
  <si>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</si>
  <si>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</si>
  <si>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</si>
  <si>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</si>
  <si>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</si>
  <si>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</si>
  <si>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</si>
  <si>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</si>
  <si>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</si>
  <si>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</si>
  <si>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</si>
  <si>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</si>
  <si>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</si>
  <si>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</si>
  <si>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</si>
  <si>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</si>
  <si>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</si>
  <si>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</si>
  <si>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</si>
  <si>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</si>
  <si>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</si>
  <si>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</si>
  <si>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</si>
  <si>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</si>
  <si>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</si>
  <si>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</si>
  <si>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</si>
  <si>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</si>
  <si>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</si>
  <si>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</si>
  <si>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</si>
  <si>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</si>
  <si>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</si>
  <si>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</si>
  <si>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</si>
  <si>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</si>
  <si>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</si>
  <si>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</si>
  <si>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</si>
  <si>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</si>
  <si>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</si>
  <si>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</si>
  <si>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</si>
  <si>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</si>
  <si>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</si>
  <si>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</si>
  <si>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</si>
  <si>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</si>
  <si>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</si>
  <si>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</si>
  <si>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</si>
  <si>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</si>
  <si>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</si>
  <si>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</si>
  <si>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</si>
  <si>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</si>
  <si>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</si>
  <si>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</si>
  <si>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</si>
  <si>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</si>
  <si>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</si>
  <si>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</si>
  <si>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</si>
  <si>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</si>
  <si>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</si>
  <si>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</si>
  <si>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</si>
  <si>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</si>
  <si>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</si>
  <si>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</si>
  <si>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</si>
  <si>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</si>
  <si>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</si>
  <si>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</si>
  <si>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</si>
  <si>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</si>
  <si>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</si>
  <si>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</si>
  <si>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</si>
  <si>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</si>
  <si>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</si>
  <si>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</si>
  <si>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</si>
  <si>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</si>
  <si>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</si>
  <si>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</si>
  <si>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</si>
  <si>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</si>
  <si>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</si>
  <si>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</si>
  <si>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</si>
  <si>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</si>
  <si>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</si>
  <si>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</si>
  <si>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</si>
  <si>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</si>
  <si>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</si>
  <si>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</si>
  <si>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</si>
  <si>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</si>
  <si>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</si>
  <si>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</si>
  <si>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</si>
  <si>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</si>
  <si>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</si>
  <si>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</si>
  <si>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</si>
  <si>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</si>
  <si>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</si>
  <si>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</si>
  <si>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</si>
  <si>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</si>
  <si>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</si>
  <si>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</si>
  <si>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</si>
  <si>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</si>
  <si>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</si>
  <si>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</si>
  <si>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</si>
  <si>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</si>
  <si>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</si>
  <si>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</si>
  <si>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</si>
  <si>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</si>
  <si>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</si>
  <si>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</si>
  <si>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</si>
  <si>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</si>
  <si>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</si>
  <si>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</si>
  <si>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</si>
  <si>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</si>
  <si>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</si>
  <si>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</si>
  <si>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</si>
  <si>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</si>
  <si>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</si>
  <si>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</si>
  <si>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</si>
  <si>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</si>
  <si>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</si>
  <si>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</si>
  <si>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</si>
  <si>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</si>
  <si>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</si>
  <si>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</si>
  <si>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</si>
  <si>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</si>
  <si>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</si>
  <si>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</si>
  <si>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</si>
  <si>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</si>
  <si>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</si>
  <si>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</si>
  <si>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</si>
  <si>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</si>
  <si>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</si>
  <si>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</si>
  <si>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</si>
  <si>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</si>
  <si>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</si>
  <si>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</si>
  <si>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</si>
  <si>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</si>
  <si>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</si>
  <si>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</si>
  <si>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</si>
  <si>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</si>
  <si>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</si>
  <si>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</si>
  <si>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</si>
  <si>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</si>
  <si>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</si>
  <si>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</si>
  <si>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</si>
  <si>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</si>
  <si>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</si>
  <si>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</si>
  <si>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</si>
  <si>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</si>
  <si>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</si>
  <si>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</si>
  <si>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</si>
  <si>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</si>
  <si>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</si>
  <si>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</si>
  <si>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</si>
  <si>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</si>
  <si>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</si>
  <si>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</si>
  <si>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</si>
  <si>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</si>
  <si>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</si>
  <si>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</si>
  <si>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</si>
  <si>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</si>
  <si>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</si>
  <si>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</si>
  <si>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</si>
  <si>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</si>
  <si>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</si>
  <si>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</si>
  <si>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</si>
  <si>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</si>
  <si>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</si>
  <si>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</si>
  <si>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</si>
  <si>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</si>
  <si>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</si>
  <si>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</si>
  <si>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</si>
  <si>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</si>
  <si>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</si>
  <si>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</si>
  <si>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</si>
  <si>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</si>
  <si>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</si>
  <si>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</si>
  <si>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</si>
  <si>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</si>
  <si>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</si>
  <si>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</si>
  <si>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</si>
  <si>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</si>
  <si>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</si>
  <si>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</si>
  <si>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</si>
  <si>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</si>
  <si>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</si>
  <si>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</si>
  <si>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</si>
  <si>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</si>
  <si>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</si>
  <si>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</si>
  <si>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</si>
  <si>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</si>
  <si>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</si>
  <si>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</si>
  <si>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</si>
  <si>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</si>
  <si>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</si>
  <si>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</si>
  <si>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</si>
  <si>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</si>
  <si>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</si>
  <si>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</si>
  <si>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</si>
  <si>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</si>
  <si>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</si>
  <si>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</si>
  <si>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</si>
  <si>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</si>
  <si>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</si>
  <si>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</si>
  <si>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</si>
  <si>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</si>
  <si>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</si>
  <si>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</si>
  <si>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</si>
  <si>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</si>
  <si>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</si>
  <si>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</si>
  <si>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</si>
  <si>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</si>
  <si>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</si>
  <si>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</si>
  <si>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</si>
  <si>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</si>
  <si>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</si>
  <si>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</si>
  <si>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</si>
  <si>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</si>
  <si>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</si>
  <si>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</si>
  <si>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</si>
  <si>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</si>
  <si>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</si>
  <si>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</si>
  <si>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</si>
  <si>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</si>
  <si>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</si>
  <si>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</si>
  <si>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</si>
  <si>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</si>
  <si>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</si>
  <si>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</si>
  <si>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</si>
  <si>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</si>
  <si>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</si>
  <si>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</si>
  <si>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</si>
  <si>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</si>
  <si>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</si>
  <si>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</si>
  <si>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</si>
  <si>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</si>
  <si>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</si>
  <si>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</si>
  <si>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</si>
  <si>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</si>
  <si>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</si>
  <si>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</si>
  <si>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</si>
  <si>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</si>
  <si>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</si>
  <si>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</si>
  <si>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</si>
  <si>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</si>
  <si>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</si>
  <si>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</si>
  <si>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</si>
  <si>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</si>
  <si>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</si>
  <si>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</si>
  <si>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</si>
  <si>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</si>
  <si>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</si>
  <si>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</si>
  <si>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</si>
  <si>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</si>
  <si>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</si>
  <si>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</si>
  <si>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</si>
  <si>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</si>
  <si>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</si>
  <si>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</si>
  <si>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</si>
  <si>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</si>
  <si>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</si>
  <si>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</si>
  <si>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</si>
  <si>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</si>
  <si>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</si>
  <si>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</si>
  <si>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</si>
  <si>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</si>
  <si>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</si>
  <si>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</si>
  <si>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</si>
  <si>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</si>
  <si>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</si>
  <si>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</si>
  <si>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</si>
  <si>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</si>
  <si>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</si>
  <si>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</si>
  <si>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</si>
  <si>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</si>
  <si>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</si>
  <si>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</si>
  <si>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</si>
  <si>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</si>
  <si>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</si>
  <si>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</si>
  <si>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</si>
  <si>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</si>
  <si>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</si>
  <si>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</si>
  <si>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</si>
  <si>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</si>
  <si>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</si>
  <si>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</si>
  <si>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</si>
  <si>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</si>
  <si>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</si>
  <si>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</si>
  <si>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</si>
  <si>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</si>
  <si>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</si>
  <si>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</si>
  <si>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</si>
  <si>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</si>
  <si>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</si>
  <si>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</si>
  <si>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</si>
  <si>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</si>
  <si>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</si>
  <si>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</si>
  <si>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</si>
  <si>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</si>
  <si>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</si>
  <si>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</si>
  <si>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</si>
  <si>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</si>
  <si>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</si>
  <si>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</si>
  <si>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</si>
  <si>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</si>
  <si>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</si>
  <si>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</si>
  <si>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</si>
  <si>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</si>
  <si>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</si>
  <si>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</si>
  <si>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</si>
  <si>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</si>
  <si>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</si>
  <si>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</si>
  <si>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</si>
  <si>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</si>
  <si>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</si>
  <si>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</si>
  <si>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</si>
  <si>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</si>
  <si>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</si>
  <si>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</si>
  <si>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</si>
  <si>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</si>
  <si>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</si>
  <si>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</si>
  <si>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</si>
  <si>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</si>
  <si>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</si>
  <si>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</si>
  <si>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</si>
  <si>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</si>
  <si>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</si>
  <si>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</si>
  <si>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</si>
  <si>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</si>
  <si>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</si>
  <si>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</si>
  <si>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</si>
  <si>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</si>
  <si>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</si>
  <si>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</si>
  <si>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</si>
  <si>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</si>
  <si>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</si>
  <si>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</si>
  <si>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</si>
  <si>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</si>
  <si>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</si>
  <si>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</si>
  <si>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</si>
  <si>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</si>
  <si>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</si>
  <si>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</si>
  <si>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</si>
  <si>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</si>
  <si>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</si>
  <si>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</si>
  <si>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</si>
  <si>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</si>
  <si>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</si>
  <si>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</si>
  <si>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</si>
  <si>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</si>
  <si>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</si>
  <si>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</si>
  <si>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</si>
  <si>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</si>
  <si>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</si>
  <si>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</si>
  <si>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</si>
  <si>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</si>
  <si>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</si>
  <si>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</si>
  <si>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</si>
  <si>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</si>
  <si>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</si>
  <si>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</si>
  <si>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</si>
  <si>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</si>
  <si>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</si>
  <si>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</si>
  <si>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</si>
  <si>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</si>
  <si>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</si>
  <si>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</si>
  <si>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</si>
  <si>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</si>
  <si>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</si>
  <si>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</si>
  <si>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</si>
  <si>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</si>
  <si>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</si>
  <si>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</si>
  <si>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</si>
  <si>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</si>
  <si>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</si>
  <si>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</si>
  <si>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</si>
  <si>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</si>
  <si>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</si>
  <si>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</si>
  <si>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</si>
  <si>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</si>
  <si>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</si>
  <si>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</si>
  <si>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</si>
  <si>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</si>
  <si>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</si>
  <si>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</si>
  <si>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</si>
  <si>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</si>
  <si>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</si>
  <si>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</si>
  <si>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</si>
  <si>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</si>
  <si>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</si>
  <si>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</si>
  <si>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</si>
  <si>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</si>
  <si>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</si>
  <si>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</si>
  <si>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</si>
  <si>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</si>
  <si>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</si>
  <si>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</si>
  <si>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</si>
  <si>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</si>
  <si>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</si>
  <si>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</si>
  <si>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</si>
  <si>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</si>
  <si>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</si>
  <si>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</si>
  <si>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</si>
  <si>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</si>
  <si>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</si>
  <si>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</si>
  <si>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</si>
  <si>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</si>
  <si>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</si>
  <si>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</si>
  <si>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</si>
  <si>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</si>
  <si>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</si>
  <si>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</si>
  <si>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</si>
  <si>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</si>
  <si>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</si>
  <si>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</si>
  <si>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</si>
  <si>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</si>
  <si>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</si>
  <si>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</si>
  <si>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</si>
  <si>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</si>
  <si>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</si>
  <si>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</si>
  <si>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</si>
  <si>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</si>
  <si>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</si>
  <si>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</si>
  <si>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</si>
  <si>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</si>
  <si>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</si>
  <si>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</si>
  <si>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</si>
  <si>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</si>
  <si>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</si>
  <si>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</si>
  <si>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</si>
  <si>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</si>
  <si>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</si>
  <si>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</si>
  <si>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</si>
  <si>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</si>
  <si>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</si>
  <si>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</si>
  <si>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</si>
  <si>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</si>
  <si>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</si>
  <si>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</si>
  <si>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</si>
  <si>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</si>
  <si>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</si>
  <si>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</si>
  <si>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</si>
  <si>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</si>
  <si>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</si>
  <si>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</si>
  <si>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</si>
  <si>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</si>
  <si>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</si>
  <si>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</si>
  <si>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</si>
  <si>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</si>
  <si>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</si>
  <si>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</si>
  <si>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</si>
  <si>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</si>
  <si>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</si>
  <si>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</si>
  <si>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</si>
  <si>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</si>
  <si>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</si>
  <si>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</si>
  <si>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</si>
  <si>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</si>
  <si>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</si>
  <si>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</si>
  <si>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</si>
  <si>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</si>
  <si>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</si>
  <si>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</si>
  <si>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</si>
  <si>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</si>
  <si>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</si>
  <si>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</si>
  <si>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</si>
  <si>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</si>
  <si>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</si>
  <si>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</si>
  <si>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</si>
  <si>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</si>
  <si>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</si>
  <si>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</si>
  <si>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</si>
  <si>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</si>
  <si>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</si>
  <si>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</si>
  <si>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</si>
  <si>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</si>
  <si>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</si>
  <si>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</si>
  <si>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</si>
  <si>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</si>
  <si>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</si>
  <si>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</si>
  <si>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</si>
  <si>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</si>
  <si>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</si>
  <si>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</si>
  <si>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</si>
  <si>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</si>
  <si>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</si>
  <si>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</si>
  <si>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</si>
  <si>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</si>
  <si>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</si>
  <si>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</si>
  <si>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</si>
  <si>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</si>
  <si>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</si>
  <si>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</si>
  <si>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</si>
  <si>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</si>
  <si>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</si>
  <si>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</si>
  <si>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</si>
  <si>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</si>
  <si>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</si>
  <si>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</si>
  <si>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</si>
  <si>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</si>
  <si>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</si>
  <si>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</si>
  <si>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</si>
  <si>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</si>
  <si>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</si>
  <si>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</si>
  <si>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</si>
  <si>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</si>
  <si>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</si>
  <si>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</si>
  <si>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</si>
  <si>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</si>
  <si>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</si>
  <si>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</si>
  <si>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</si>
  <si>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</si>
  <si>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</si>
  <si>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</si>
  <si>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</si>
  <si>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</si>
  <si>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</si>
  <si>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</si>
  <si>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</si>
  <si>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</si>
  <si>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</si>
  <si>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</si>
  <si>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</si>
  <si>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</si>
  <si>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</si>
  <si>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</si>
  <si>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</si>
  <si>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</si>
  <si>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</si>
  <si>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</si>
  <si>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</si>
  <si>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</si>
  <si>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</si>
  <si>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</si>
  <si>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</si>
  <si>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</si>
  <si>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</si>
  <si>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</si>
  <si>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</si>
  <si>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</si>
  <si>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</si>
  <si>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</si>
  <si>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</si>
  <si>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</si>
  <si>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</si>
  <si>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</si>
  <si>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</si>
  <si>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</si>
  <si>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</si>
  <si>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</si>
  <si>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</si>
  <si>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</si>
  <si>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</si>
  <si>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</si>
  <si>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</si>
  <si>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</si>
  <si>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</si>
  <si>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</si>
  <si>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</si>
  <si>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</si>
  <si>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</si>
  <si>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</si>
  <si>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</si>
  <si>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</si>
  <si>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</si>
  <si>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</si>
  <si>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</si>
  <si>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</si>
  <si>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</si>
  <si>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</si>
  <si>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</si>
  <si>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</si>
  <si>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</si>
  <si>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</si>
  <si>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</si>
  <si>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</si>
  <si>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</si>
  <si>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</si>
  <si>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</si>
  <si>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</si>
  <si>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</si>
  <si>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</si>
  <si>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</si>
  <si>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</si>
  <si>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</si>
  <si>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</si>
  <si>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</si>
  <si>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</si>
  <si>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</si>
  <si>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</si>
  <si>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</si>
  <si>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</si>
  <si>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</si>
  <si>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</si>
  <si>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</si>
  <si>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</si>
  <si>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</si>
  <si>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</si>
  <si>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</si>
  <si>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</si>
  <si>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</si>
  <si>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</si>
  <si>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</si>
  <si>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</si>
  <si>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</si>
  <si>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</si>
  <si>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</si>
  <si>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</si>
  <si>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</si>
  <si>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</si>
  <si>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</si>
  <si>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</si>
  <si>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</si>
  <si>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</si>
  <si>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</si>
  <si>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</si>
  <si>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</si>
  <si>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</si>
  <si>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</si>
  <si>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</si>
  <si>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</si>
  <si>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</si>
  <si>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</si>
  <si>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</si>
  <si>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</si>
  <si>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</si>
  <si>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</si>
  <si>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</si>
  <si>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</si>
  <si>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</si>
  <si>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</si>
  <si>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</si>
  <si>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</si>
  <si>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</si>
  <si>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</si>
  <si>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</si>
  <si>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</si>
  <si>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</si>
  <si>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</si>
  <si>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</si>
  <si>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</si>
  <si>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</si>
  <si>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</si>
  <si>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</si>
  <si>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</si>
  <si>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</si>
  <si>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</si>
  <si>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</si>
  <si>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</si>
  <si>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</si>
  <si>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</si>
  <si>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</si>
  <si>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</si>
  <si>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</si>
  <si>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</si>
  <si>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</si>
  <si>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</si>
  <si>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</si>
  <si>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</si>
  <si>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</si>
  <si>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</si>
  <si>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</si>
  <si>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</si>
  <si>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</si>
  <si>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</si>
  <si>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</si>
  <si>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</si>
  <si>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</si>
  <si>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</si>
  <si>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</si>
  <si>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</si>
  <si>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</si>
  <si>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</si>
  <si>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</si>
  <si>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</si>
  <si>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</si>
  <si>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</si>
  <si>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</si>
  <si>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</si>
  <si>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</si>
  <si>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</si>
  <si>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</si>
  <si>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</si>
  <si>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</si>
  <si>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</si>
  <si>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</si>
  <si>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</si>
  <si>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</si>
  <si>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</si>
  <si>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</si>
  <si>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</si>
  <si>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</si>
  <si>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</si>
  <si>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</si>
  <si>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</si>
  <si>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</si>
  <si>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</si>
  <si>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</si>
  <si>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</si>
  <si>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</si>
  <si>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</si>
  <si>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</si>
  <si>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</si>
  <si>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</si>
  <si>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</si>
  <si>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</si>
  <si>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</si>
  <si>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</si>
  <si>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</si>
  <si>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</si>
  <si>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</si>
  <si>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</si>
  <si>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</si>
  <si>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</si>
  <si>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</si>
  <si>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</si>
  <si>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</si>
  <si>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</si>
  <si>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</si>
  <si>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</si>
  <si>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</si>
  <si>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</si>
  <si>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</si>
  <si>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</si>
  <si>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</si>
  <si>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</si>
  <si>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</si>
  <si>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</si>
  <si>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</si>
  <si>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</si>
  <si>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</si>
  <si>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</si>
  <si>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</si>
  <si>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</si>
  <si>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</si>
  <si>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</si>
  <si>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</si>
  <si>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</si>
  <si>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</si>
  <si>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</si>
  <si>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</si>
  <si>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</si>
  <si>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</si>
  <si>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</si>
  <si>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</si>
  <si>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</si>
  <si>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</si>
  <si>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</si>
  <si>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</si>
  <si>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</si>
  <si>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</si>
  <si>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</si>
  <si>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</si>
  <si>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</si>
  <si>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</si>
  <si>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</si>
  <si>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</si>
  <si>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</si>
  <si>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</si>
  <si>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</si>
  <si>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</si>
  <si>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</si>
  <si>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</si>
  <si>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</si>
  <si>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</si>
  <si>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</si>
  <si>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</si>
  <si>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</si>
  <si>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</si>
  <si>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</si>
  <si>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</si>
  <si>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</si>
  <si>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</si>
  <si>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</si>
  <si>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</si>
  <si>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</si>
  <si>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</si>
  <si>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</si>
  <si>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</si>
  <si>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</si>
  <si>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</si>
  <si>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</si>
  <si>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</si>
  <si>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</si>
  <si>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</si>
  <si>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</si>
  <si>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</si>
  <si>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</si>
  <si>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</si>
  <si>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</si>
  <si>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</si>
  <si>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</si>
  <si>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</si>
  <si>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</si>
  <si>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</si>
  <si>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</si>
  <si>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</si>
  <si>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</si>
  <si>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</si>
  <si>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</si>
  <si>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</si>
  <si>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</si>
  <si>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</si>
  <si>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</si>
  <si>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</si>
  <si>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</si>
  <si>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</si>
  <si>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</si>
  <si>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</si>
  <si>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</si>
  <si>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</si>
  <si>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</si>
  <si>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</si>
  <si>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</si>
  <si>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</si>
  <si>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</si>
  <si>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</si>
  <si>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</si>
  <si>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</si>
  <si>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</si>
  <si>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</si>
  <si>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</si>
  <si>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</si>
  <si>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</si>
  <si>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</si>
  <si>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</si>
  <si>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</si>
  <si>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</si>
  <si>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</si>
  <si>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</si>
  <si>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</si>
  <si>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</si>
  <si>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</si>
  <si>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</si>
  <si>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</si>
  <si>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</si>
  <si>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</si>
  <si>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</si>
  <si>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</si>
  <si>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</si>
  <si>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</si>
  <si>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</si>
  <si>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</si>
  <si>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</si>
  <si>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</si>
  <si>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</si>
  <si>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</si>
  <si>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</si>
  <si>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</si>
  <si>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</si>
  <si>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</si>
  <si>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</si>
  <si>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</si>
  <si>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</si>
  <si>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</si>
  <si>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</si>
  <si>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</si>
  <si>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</si>
  <si>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</si>
  <si>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</si>
  <si>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</si>
  <si>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</si>
  <si>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</si>
  <si>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</si>
  <si>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</si>
  <si>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</si>
  <si>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</si>
  <si>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</si>
  <si>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</si>
  <si>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</si>
  <si>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</si>
  <si>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</si>
  <si>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</si>
  <si>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</si>
  <si>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</si>
  <si>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</si>
  <si>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</si>
  <si>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</si>
  <si>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</si>
  <si>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</si>
  <si>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</si>
  <si>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</si>
  <si>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</si>
  <si>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</si>
  <si>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</si>
  <si>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</si>
  <si>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</si>
  <si>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</si>
  <si>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</si>
  <si>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</si>
  <si>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</si>
  <si>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</si>
  <si>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</si>
  <si>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</si>
  <si>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</si>
  <si>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</si>
  <si>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</si>
  <si>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</si>
  <si>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</si>
  <si>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</si>
  <si>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</si>
  <si>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</si>
  <si>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</si>
  <si>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</si>
  <si>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</si>
  <si>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</si>
  <si>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</si>
  <si>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</si>
  <si>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</si>
  <si>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</si>
  <si>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</si>
  <si>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</si>
  <si>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</si>
  <si>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</si>
  <si>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</si>
  <si>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</si>
  <si>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</si>
  <si>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</si>
  <si>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</si>
  <si>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</si>
  <si>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</si>
  <si>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</si>
  <si>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</si>
  <si>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</si>
  <si>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</si>
  <si>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</si>
  <si>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</si>
  <si>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</si>
  <si>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</si>
  <si>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</si>
  <si>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</si>
  <si>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</si>
  <si>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</si>
  <si>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</si>
  <si>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</si>
  <si>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</si>
  <si>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</si>
  <si>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</si>
  <si>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</si>
  <si>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</si>
  <si>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</si>
  <si>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</si>
  <si>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</si>
  <si>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</si>
  <si>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</si>
  <si>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</si>
  <si>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</si>
  <si>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</si>
  <si>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</si>
  <si>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</si>
  <si>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</si>
  <si>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</si>
  <si>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</si>
  <si>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</si>
  <si>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</si>
  <si>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</si>
  <si>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</si>
  <si>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</si>
  <si>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</si>
  <si>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</si>
  <si>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</si>
  <si>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</si>
  <si>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</si>
  <si>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</si>
  <si>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</si>
  <si>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</si>
  <si>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</si>
  <si>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</si>
  <si>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</si>
  <si>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</si>
  <si>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</si>
  <si>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</si>
  <si>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</si>
  <si>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</si>
  <si>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</si>
  <si>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</si>
  <si>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</si>
  <si>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</si>
  <si>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</si>
  <si>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</si>
  <si>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</si>
  <si>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</si>
  <si>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</si>
  <si>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</si>
  <si>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</si>
  <si>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</si>
  <si>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</si>
  <si>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</si>
  <si>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</si>
  <si>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</si>
  <si>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</si>
  <si>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</si>
  <si>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</si>
  <si>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</si>
  <si>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</si>
  <si>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</si>
  <si>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</si>
  <si>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</si>
  <si>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</si>
  <si>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</si>
  <si>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</si>
  <si>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</si>
  <si>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</si>
  <si>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</si>
  <si>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</si>
  <si>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</si>
  <si>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</si>
  <si>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</si>
  <si>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</si>
  <si>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</si>
  <si>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</si>
  <si>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</si>
  <si>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</si>
  <si>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</si>
  <si>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</si>
  <si>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</si>
  <si>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</si>
  <si>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</si>
  <si>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</si>
  <si>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</si>
  <si>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</si>
  <si>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</si>
  <si>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</si>
  <si>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</si>
  <si>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</si>
  <si>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</si>
  <si>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</si>
  <si>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</si>
  <si>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</si>
  <si>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</si>
  <si>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</si>
  <si>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</si>
  <si>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</si>
  <si>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</si>
  <si>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</si>
  <si>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</si>
  <si>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</si>
  <si>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</si>
  <si>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</si>
  <si>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</si>
  <si>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</si>
  <si>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</si>
  <si>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</si>
  <si>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</si>
  <si>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</si>
  <si>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</si>
  <si>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</si>
  <si>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</si>
  <si>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</si>
  <si>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</si>
  <si>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</si>
  <si>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</si>
  <si>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</si>
  <si>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</si>
  <si>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</si>
  <si>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</si>
  <si>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</si>
  <si>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</si>
  <si>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</si>
  <si>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</si>
  <si>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</si>
  <si>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</si>
  <si>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</si>
  <si>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</si>
  <si>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</si>
  <si>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</si>
  <si>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</si>
  <si>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</si>
  <si>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</si>
  <si>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</si>
  <si>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</si>
  <si>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</si>
  <si>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</si>
  <si>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</si>
  <si>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</si>
  <si>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</si>
  <si>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</si>
  <si>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</si>
  <si>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</si>
  <si>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</si>
  <si>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</si>
  <si>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</si>
  <si>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</si>
  <si>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</si>
  <si>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</si>
  <si>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</si>
  <si>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</si>
  <si>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</si>
  <si>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</si>
  <si>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</si>
  <si>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</si>
  <si>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</si>
  <si>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</si>
  <si>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</si>
  <si>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</si>
  <si>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</si>
  <si>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</si>
  <si>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</si>
  <si>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</si>
  <si>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</si>
  <si>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</si>
  <si>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</si>
  <si>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</si>
  <si>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</si>
  <si>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</si>
  <si>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</si>
  <si>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</si>
  <si>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</si>
  <si>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</si>
  <si>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</si>
  <si>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</si>
  <si>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</si>
  <si>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</si>
  <si>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</si>
  <si>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</si>
  <si>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</si>
  <si>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</si>
  <si>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</si>
  <si>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</si>
  <si>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</si>
  <si>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</si>
  <si>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</si>
  <si>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</si>
  <si>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</si>
  <si>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</si>
  <si>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</si>
  <si>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</si>
  <si>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</si>
  <si>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</si>
  <si>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</si>
  <si>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</si>
  <si>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</si>
  <si>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</si>
  <si>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</si>
  <si>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</si>
  <si>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</si>
  <si>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</si>
  <si>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</si>
  <si>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</si>
  <si>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</si>
  <si>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</si>
  <si>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</si>
  <si>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</si>
  <si>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</si>
  <si>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</si>
  <si>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</si>
  <si>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</si>
  <si>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</si>
  <si>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</si>
  <si>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</si>
  <si>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</si>
  <si>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</si>
  <si>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</si>
  <si>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</si>
  <si>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</si>
  <si>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</si>
  <si>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</si>
  <si>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</si>
  <si>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</si>
  <si>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</si>
  <si>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</si>
  <si>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</si>
  <si>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</si>
  <si>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</si>
  <si>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</si>
  <si>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</si>
  <si>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</si>
  <si>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</si>
  <si>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</si>
  <si>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</si>
  <si>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</si>
  <si>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</si>
  <si>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</si>
  <si>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</si>
  <si>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</si>
  <si>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</si>
  <si>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</si>
  <si>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</si>
  <si>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</si>
  <si>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</si>
  <si>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</si>
  <si>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</si>
  <si>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</si>
  <si>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</si>
  <si>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</si>
  <si>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</si>
  <si>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</si>
  <si>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</si>
  <si>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</si>
  <si>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</si>
  <si>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</si>
  <si>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</si>
  <si>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</si>
  <si>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</si>
  <si>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</si>
  <si>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</si>
  <si>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</si>
  <si>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</si>
  <si>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</si>
  <si>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</si>
  <si>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</si>
  <si>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</si>
  <si>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</si>
  <si>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</si>
  <si>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</si>
  <si>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</si>
  <si>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</si>
  <si>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</si>
  <si>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</si>
  <si>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</si>
  <si>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</si>
  <si>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</si>
  <si>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</si>
  <si>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</si>
  <si>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</si>
  <si>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</si>
  <si>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</si>
  <si>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</si>
  <si>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</si>
  <si>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</si>
  <si>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</si>
  <si>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</si>
  <si>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</si>
  <si>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</si>
  <si>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</si>
  <si>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</si>
  <si>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</si>
  <si>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</si>
  <si>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</si>
  <si>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</si>
  <si>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</si>
  <si>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</si>
  <si>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</si>
  <si>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</si>
  <si>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</si>
  <si>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</si>
  <si>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</si>
  <si>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</si>
  <si>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</si>
  <si>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</si>
  <si>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</si>
  <si>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</si>
  <si>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</si>
  <si>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</si>
  <si>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</si>
  <si>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</si>
  <si>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</si>
  <si>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</si>
  <si>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</si>
  <si>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</si>
  <si>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</si>
  <si>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</si>
  <si>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</si>
  <si>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</si>
  <si>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</si>
  <si>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</si>
  <si>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</si>
  <si>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</si>
  <si>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</si>
  <si>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</si>
  <si>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</si>
  <si>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</si>
  <si>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</si>
  <si>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</si>
  <si>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</si>
  <si>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</si>
  <si>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</si>
  <si>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</si>
  <si>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</si>
  <si>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</si>
  <si>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</si>
  <si>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</si>
  <si>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</si>
  <si>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</si>
  <si>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</si>
  <si>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</si>
  <si>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</si>
  <si>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</si>
  <si>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</si>
  <si>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</si>
  <si>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</si>
  <si>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</si>
  <si>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</si>
  <si>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</si>
  <si>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</si>
  <si>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</si>
  <si>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</si>
  <si>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</si>
  <si>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</si>
  <si>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</si>
  <si>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</si>
  <si>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</si>
  <si>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</si>
  <si>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</si>
  <si>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</si>
  <si>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</si>
  <si>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</si>
  <si>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</si>
  <si>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</si>
  <si>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</si>
  <si>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</si>
  <si>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</si>
  <si>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</si>
  <si>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</si>
  <si>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</si>
  <si>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</si>
  <si>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</si>
  <si>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</si>
  <si>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</si>
  <si>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</si>
  <si>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</si>
  <si>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</si>
  <si>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</si>
  <si>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</si>
  <si>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</si>
  <si>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</si>
  <si>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</si>
  <si>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</si>
  <si>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</si>
  <si>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</si>
  <si>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</si>
  <si>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</si>
  <si>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</si>
  <si>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</si>
  <si>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</si>
  <si>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</si>
  <si>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</si>
  <si>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</si>
  <si>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</si>
  <si>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</si>
  <si>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</si>
  <si>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</si>
  <si>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</si>
  <si>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</si>
  <si>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</si>
  <si>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</si>
  <si>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</si>
  <si>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</si>
  <si>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</si>
  <si>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</si>
  <si>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</si>
  <si>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</si>
  <si>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</si>
  <si>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</si>
  <si>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</si>
  <si>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</si>
  <si>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</si>
  <si>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</si>
  <si>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</si>
  <si>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</si>
  <si>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</si>
  <si>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</si>
  <si>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</si>
  <si>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</si>
  <si>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</si>
  <si>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</si>
  <si>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</si>
  <si>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</si>
  <si>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</si>
  <si>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</si>
  <si>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</si>
  <si>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</si>
  <si>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</si>
  <si>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</si>
  <si>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</si>
  <si>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</si>
  <si>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</si>
  <si>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</si>
  <si>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</si>
  <si>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</si>
  <si>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</si>
  <si>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</si>
  <si>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</si>
  <si>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</si>
  <si>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</si>
  <si>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</si>
  <si>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</si>
  <si>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</si>
  <si>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</si>
  <si>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</si>
  <si>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</si>
  <si>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</si>
  <si>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</si>
  <si>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</si>
  <si>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</si>
  <si>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</si>
  <si>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</si>
  <si>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</si>
  <si>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</si>
  <si>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</si>
  <si>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</si>
  <si>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</si>
  <si>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</si>
  <si>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</si>
  <si>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</si>
  <si>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</si>
  <si>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</si>
  <si>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</si>
  <si>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</si>
  <si>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</si>
  <si>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</si>
  <si>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</si>
  <si>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</si>
  <si>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</si>
  <si>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</si>
  <si>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</si>
  <si>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</si>
  <si>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</si>
  <si>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</si>
  <si>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</si>
  <si>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</si>
  <si>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</si>
  <si>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</si>
  <si>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</si>
  <si>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</si>
  <si>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</si>
  <si>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</si>
  <si>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</si>
  <si>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</si>
  <si>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</si>
  <si>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</si>
  <si>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</si>
  <si>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</si>
  <si>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</si>
  <si>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</si>
  <si>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</si>
  <si>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</si>
  <si>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</si>
  <si>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</si>
  <si>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</si>
  <si>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</si>
  <si>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</si>
  <si>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</si>
  <si>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</si>
  <si>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</si>
  <si>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</si>
  <si>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</si>
  <si>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</si>
  <si>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</si>
  <si>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</si>
  <si>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</si>
  <si>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</si>
  <si>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</si>
  <si>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</si>
  <si>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</si>
  <si>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</si>
  <si>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</si>
  <si>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</si>
  <si>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</si>
  <si>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</si>
  <si>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</si>
  <si>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</si>
  <si>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</si>
  <si>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</si>
  <si>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</si>
  <si>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</si>
  <si>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</si>
  <si>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</si>
  <si>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</si>
  <si>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</si>
  <si>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</si>
  <si>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</si>
  <si>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</si>
  <si>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</si>
  <si>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</si>
  <si>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</si>
  <si>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</si>
  <si>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</si>
  <si>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</si>
  <si>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</si>
  <si>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</si>
  <si>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</si>
  <si>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</si>
  <si>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</si>
  <si>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</si>
  <si>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</si>
  <si>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</si>
  <si>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</si>
  <si>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</si>
  <si>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</si>
  <si>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</si>
  <si>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</si>
  <si>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</si>
  <si>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</si>
  <si>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</si>
  <si>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</si>
  <si>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</si>
  <si>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</si>
  <si>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</si>
  <si>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</si>
  <si>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</si>
  <si>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</si>
  <si>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</si>
  <si>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</si>
  <si>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</si>
  <si>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</si>
  <si>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</si>
  <si>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</si>
  <si>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</si>
  <si>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</si>
  <si>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</si>
  <si>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</si>
  <si>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</si>
  <si>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</si>
  <si>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</si>
  <si>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</si>
  <si>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</si>
  <si>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</si>
  <si>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</si>
  <si>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</si>
  <si>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</si>
  <si>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</si>
  <si>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</si>
  <si>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</si>
  <si>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</si>
  <si>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</si>
  <si>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</si>
  <si>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</si>
  <si>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</si>
  <si>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</si>
  <si>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</si>
  <si>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</si>
  <si>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</si>
  <si>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</si>
  <si>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</si>
  <si>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</si>
  <si>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</si>
  <si>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</si>
  <si>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</si>
  <si>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</si>
  <si>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</si>
  <si>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</si>
  <si>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</si>
  <si>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</si>
  <si>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</si>
  <si>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</si>
  <si>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</si>
  <si>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</si>
  <si>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</si>
  <si>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</si>
  <si>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</si>
  <si>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</si>
  <si>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</si>
  <si>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</si>
  <si>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</si>
  <si>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</si>
  <si>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</si>
  <si>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</si>
  <si>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</si>
  <si>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</si>
  <si>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</si>
  <si>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</si>
  <si>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</si>
  <si>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</si>
  <si>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</si>
  <si>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</si>
  <si>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</si>
  <si>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</si>
  <si>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</si>
  <si>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</si>
  <si>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</si>
  <si>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</si>
  <si>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</si>
  <si>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</si>
  <si>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</si>
  <si>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</si>
  <si>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</si>
  <si>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</si>
  <si>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</si>
  <si>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</si>
  <si>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</si>
  <si>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</si>
  <si>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</si>
  <si>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</si>
  <si>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</si>
  <si>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</si>
  <si>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</si>
  <si>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</si>
  <si>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</si>
  <si>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</si>
  <si>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</si>
  <si>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</si>
  <si>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</si>
  <si>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</si>
  <si>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</si>
  <si>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</si>
  <si>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</si>
  <si>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</si>
  <si>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</si>
  <si>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</si>
  <si>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</si>
  <si>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</si>
  <si>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</si>
  <si>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</si>
  <si>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</si>
  <si>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</si>
  <si>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</si>
  <si>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</si>
  <si>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</si>
  <si>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</si>
  <si>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</si>
  <si>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</si>
  <si>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</si>
  <si>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</si>
  <si>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</si>
  <si>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</si>
  <si>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</si>
  <si>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</si>
  <si>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</si>
  <si>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</si>
  <si>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</si>
  <si>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</si>
  <si>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</si>
  <si>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</si>
  <si>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</si>
  <si>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</si>
  <si>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</si>
  <si>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</si>
  <si>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</si>
  <si>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</si>
  <si>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</si>
  <si>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</si>
  <si>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</si>
  <si>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</si>
  <si>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</si>
  <si>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</si>
  <si>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</si>
  <si>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</si>
  <si>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</si>
  <si>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</si>
  <si>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</si>
  <si>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</si>
  <si>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</si>
  <si>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</si>
  <si>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</si>
  <si>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</si>
  <si>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</si>
  <si>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</si>
  <si>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</si>
  <si>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</si>
  <si>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</si>
  <si>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</si>
  <si>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</si>
  <si>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</si>
  <si>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</si>
  <si>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</si>
  <si>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</si>
  <si>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</si>
  <si>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</si>
  <si>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</si>
  <si>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</si>
  <si>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</si>
  <si>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</si>
  <si>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</si>
  <si>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</si>
  <si>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</si>
  <si>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</si>
  <si>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</si>
  <si>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</si>
  <si>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</si>
  <si>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</si>
  <si>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</si>
  <si>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</si>
  <si>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</si>
  <si>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</si>
  <si>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</si>
  <si>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</si>
  <si>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</si>
  <si>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</si>
  <si>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</si>
  <si>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</si>
  <si>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</si>
  <si>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</si>
  <si>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</si>
  <si>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</si>
  <si>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</si>
  <si>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</si>
  <si>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</si>
  <si>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</si>
  <si>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</si>
  <si>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</si>
  <si>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</si>
  <si>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</si>
  <si>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</si>
  <si>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</si>
  <si>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</si>
  <si>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</si>
  <si>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</si>
  <si>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</si>
  <si>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</si>
  <si>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</si>
  <si>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</si>
  <si>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</si>
  <si>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</si>
  <si>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</si>
  <si>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</si>
  <si>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</si>
  <si>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</si>
  <si>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</si>
  <si>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</si>
  <si>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</si>
  <si>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</si>
  <si>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</si>
  <si>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</si>
  <si>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</si>
  <si>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</si>
  <si>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</si>
  <si>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</si>
  <si>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</si>
  <si>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</si>
  <si>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</si>
  <si>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</si>
  <si>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</si>
  <si>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</si>
  <si>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</si>
  <si>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</si>
  <si>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</si>
  <si>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</si>
  <si>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</si>
  <si>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</si>
  <si>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</si>
  <si>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</si>
  <si>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</si>
  <si>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</si>
  <si>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</si>
  <si>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</si>
  <si>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</si>
  <si>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</si>
  <si>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</si>
  <si>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</si>
  <si>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</si>
  <si>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</si>
  <si>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</si>
  <si>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</si>
  <si>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</si>
  <si>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</si>
  <si>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</si>
  <si>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</si>
  <si>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</si>
  <si>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</si>
  <si>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</si>
  <si>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</si>
  <si>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</si>
  <si>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</si>
  <si>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</si>
  <si>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</si>
  <si>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</si>
  <si>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</si>
  <si>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</si>
  <si>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</si>
  <si>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</si>
  <si>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</si>
  <si>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</si>
  <si>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</si>
  <si>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</si>
  <si>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</si>
  <si>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</si>
  <si>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</si>
  <si>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</si>
  <si>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</si>
  <si>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</si>
  <si>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</si>
  <si>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</si>
  <si>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</si>
  <si>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</si>
  <si>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</si>
  <si>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</si>
  <si>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</si>
  <si>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</si>
  <si>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</si>
  <si>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</si>
  <si>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</si>
  <si>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</si>
  <si>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</si>
  <si>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</si>
  <si>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</si>
  <si>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</si>
  <si>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</si>
  <si>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</si>
  <si>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</si>
  <si>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</si>
  <si>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</si>
  <si>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</si>
  <si>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</si>
  <si>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</si>
  <si>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</si>
  <si>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</si>
  <si>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</si>
  <si>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</si>
  <si>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</si>
  <si>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</si>
  <si>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</si>
  <si>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</si>
  <si>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</si>
  <si>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</si>
  <si>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</si>
  <si>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</si>
  <si>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</si>
  <si>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</si>
  <si>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</si>
  <si>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</si>
  <si>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</si>
  <si>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</si>
  <si>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</si>
  <si>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</si>
  <si>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</si>
  <si>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</si>
  <si>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</si>
  <si>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</si>
  <si>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</si>
  <si>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</si>
  <si>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</si>
  <si>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</si>
  <si>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</si>
  <si>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</si>
  <si>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</si>
  <si>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</si>
  <si>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</si>
  <si>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</si>
  <si>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</si>
  <si>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</si>
  <si>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</si>
  <si>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</si>
  <si>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</si>
  <si>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</si>
  <si>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</si>
  <si>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</si>
  <si>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</si>
  <si>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</si>
  <si>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</si>
  <si>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</si>
  <si>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</si>
  <si>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</si>
  <si>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</si>
  <si>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</si>
  <si>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</si>
  <si>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</si>
  <si>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</si>
  <si>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</si>
  <si>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</si>
  <si>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</si>
  <si>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</si>
  <si>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</si>
  <si>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</si>
  <si>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</si>
  <si>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</si>
  <si>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</si>
  <si>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</si>
  <si>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</si>
  <si>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</si>
  <si>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</si>
  <si>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</si>
  <si>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</si>
  <si>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</si>
  <si>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</si>
  <si>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</si>
  <si>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</si>
  <si>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</si>
  <si>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</si>
  <si>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</si>
  <si>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</si>
  <si>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</si>
  <si>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</si>
  <si>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</si>
  <si>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</si>
  <si>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</si>
  <si>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</si>
  <si>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</si>
  <si>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</si>
  <si>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</si>
  <si>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</si>
  <si>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</si>
  <si>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</si>
  <si>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</si>
  <si>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</si>
  <si>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</si>
  <si>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</si>
  <si>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</si>
  <si>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</si>
  <si>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</si>
  <si>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</si>
  <si>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</si>
  <si>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</si>
  <si>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</si>
  <si>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</si>
  <si>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</si>
  <si>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</si>
  <si>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</si>
  <si>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</si>
  <si>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</si>
  <si>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</si>
  <si>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</si>
  <si>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</si>
  <si>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</si>
  <si>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</si>
  <si>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</si>
  <si>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</si>
  <si>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</si>
  <si>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</si>
  <si>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</si>
  <si>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</si>
  <si>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</si>
  <si>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</si>
  <si>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</si>
  <si>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</si>
  <si>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</si>
  <si>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</si>
  <si>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</si>
  <si>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</si>
  <si>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</si>
  <si>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</si>
  <si>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</si>
  <si>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</si>
  <si>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</si>
  <si>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</si>
  <si>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</si>
  <si>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</si>
  <si>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</si>
  <si>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</si>
  <si>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</si>
  <si>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</si>
  <si>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</si>
  <si>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</si>
  <si>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</si>
  <si>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</si>
  <si>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</si>
  <si>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</si>
  <si>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</si>
  <si>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</si>
  <si>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</si>
  <si>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</si>
  <si>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</si>
  <si>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</si>
  <si>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</si>
  <si>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</si>
  <si>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</si>
  <si>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</si>
  <si>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</si>
  <si>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</si>
  <si>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</si>
  <si>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</si>
  <si>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</si>
  <si>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</si>
  <si>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</si>
  <si>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</si>
  <si>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</si>
  <si>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</si>
  <si>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</si>
  <si>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</si>
  <si>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</si>
  <si>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</si>
  <si>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</si>
  <si>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</si>
  <si>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</si>
  <si>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</si>
  <si>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</si>
  <si>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</si>
  <si>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</si>
  <si>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</si>
  <si>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</si>
  <si>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</si>
  <si>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</si>
  <si>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</si>
  <si>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</si>
  <si>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</si>
  <si>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</si>
  <si>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</si>
  <si>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</si>
  <si>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</si>
  <si>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</si>
  <si>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</si>
  <si>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</si>
  <si>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</si>
  <si>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</si>
  <si>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</si>
  <si>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</si>
  <si>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</si>
  <si>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</si>
  <si>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</si>
  <si>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</si>
  <si>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</si>
  <si>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</si>
  <si>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</si>
  <si>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</si>
  <si>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</si>
  <si>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</si>
  <si>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</si>
  <si>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</si>
  <si>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</si>
  <si>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</si>
  <si>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</si>
  <si>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</si>
  <si>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</si>
  <si>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</si>
  <si>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</si>
  <si>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</si>
  <si>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</si>
  <si>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</si>
  <si>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</si>
  <si>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</si>
  <si>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</si>
  <si>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</si>
  <si>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</si>
  <si>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</si>
  <si>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</si>
  <si>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</si>
  <si>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</si>
  <si>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</si>
  <si>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</si>
  <si>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</si>
  <si>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</si>
  <si>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</si>
  <si>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</si>
  <si>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</si>
  <si>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</si>
  <si>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</si>
  <si>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</si>
  <si>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</si>
  <si>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</si>
  <si>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</si>
  <si>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</si>
  <si>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</si>
  <si>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</si>
  <si>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</si>
  <si>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</si>
  <si>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</si>
  <si>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</si>
  <si>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</si>
  <si>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</si>
  <si>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</si>
  <si>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</si>
  <si>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</si>
  <si>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</si>
  <si>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</si>
  <si>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</si>
  <si>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</si>
  <si>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</si>
  <si>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</si>
  <si>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</si>
  <si>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</si>
  <si>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</si>
  <si>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</si>
  <si>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</si>
  <si>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</si>
  <si>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</si>
  <si>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</si>
  <si>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</si>
  <si>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</si>
  <si>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</si>
  <si>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</si>
  <si>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</si>
  <si>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</si>
  <si>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</si>
  <si>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</si>
  <si>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</si>
  <si>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</si>
  <si>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</si>
  <si>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</si>
  <si>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</si>
  <si>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</si>
  <si>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</si>
  <si>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</si>
  <si>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</si>
  <si>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</si>
  <si>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</si>
  <si>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</si>
  <si>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</si>
  <si>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</si>
  <si>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</si>
  <si>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</si>
  <si>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</si>
  <si>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</si>
  <si>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</si>
  <si>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</si>
  <si>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</si>
  <si>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</si>
  <si>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</si>
  <si>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</si>
  <si>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</si>
  <si>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</si>
  <si>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</si>
  <si>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</si>
  <si>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</si>
  <si>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</si>
  <si>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</si>
  <si>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</si>
  <si>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</si>
  <si>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</si>
  <si>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</si>
  <si>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</si>
  <si>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</si>
  <si>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</si>
  <si>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</si>
  <si>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</si>
  <si>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</si>
  <si>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</si>
  <si>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</si>
  <si>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</si>
  <si>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</si>
  <si>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</si>
  <si>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</si>
  <si>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</si>
  <si>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</si>
  <si>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</si>
  <si>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</si>
  <si>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</si>
  <si>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</si>
  <si>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</si>
  <si>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</si>
  <si>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</si>
  <si>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</si>
  <si>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</si>
  <si>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</si>
  <si>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</si>
  <si>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</si>
  <si>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</si>
  <si>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</si>
  <si>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</si>
  <si>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</si>
  <si>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</si>
  <si>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</si>
  <si>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</si>
  <si>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</si>
  <si>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</si>
  <si>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</si>
  <si>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</si>
  <si>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</si>
  <si>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</si>
  <si>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</si>
  <si>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</si>
  <si>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</si>
  <si>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</si>
  <si>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</si>
  <si>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</si>
  <si>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</si>
  <si>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</si>
  <si>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</si>
  <si>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</si>
  <si>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</si>
  <si>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</si>
  <si>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</si>
  <si>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</si>
  <si>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</si>
  <si>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</si>
  <si>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</si>
  <si>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</si>
  <si>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</si>
  <si>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</si>
  <si>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</si>
  <si>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</si>
  <si>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</si>
  <si>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</si>
  <si>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</si>
  <si>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</si>
  <si>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</si>
  <si>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</si>
  <si>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</si>
  <si>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</si>
  <si>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</si>
  <si>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</si>
  <si>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</si>
  <si>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</si>
  <si>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</si>
  <si>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</si>
  <si>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</si>
  <si>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</si>
  <si>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</si>
  <si>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</si>
  <si>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</si>
  <si>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</si>
  <si>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</si>
  <si>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</si>
  <si>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</si>
  <si>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</si>
  <si>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</si>
  <si>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</si>
  <si>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</si>
  <si>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</si>
  <si>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</si>
  <si>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</si>
  <si>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</si>
  <si>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</si>
  <si>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</si>
  <si>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</si>
  <si>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</si>
  <si>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</si>
  <si>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</si>
  <si>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</si>
  <si>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</si>
  <si>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</si>
  <si>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</si>
  <si>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</si>
  <si>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</si>
  <si>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</si>
  <si>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</si>
  <si>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</si>
  <si>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</si>
  <si>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</si>
  <si>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</si>
  <si>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</si>
  <si>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</si>
  <si>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</si>
  <si>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</si>
  <si>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</si>
  <si>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</si>
  <si>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</si>
  <si>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</si>
  <si>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</si>
  <si>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</si>
  <si>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</si>
  <si>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</si>
  <si>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</si>
  <si>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</si>
  <si>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</si>
  <si>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</si>
  <si>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</si>
  <si>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</si>
  <si>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</si>
  <si>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</si>
  <si>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</si>
  <si>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</si>
  <si>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</si>
  <si>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</si>
  <si>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</si>
  <si>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</si>
  <si>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</si>
  <si>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</si>
  <si>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</si>
  <si>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</si>
  <si>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</si>
  <si>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</si>
  <si>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</si>
  <si>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</si>
  <si>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</si>
  <si>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</si>
  <si>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</si>
  <si>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</si>
  <si>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</si>
  <si>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</si>
  <si>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</si>
  <si>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</si>
  <si>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</si>
  <si>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</si>
  <si>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</si>
  <si>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</si>
  <si>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</si>
  <si>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</si>
  <si>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</si>
  <si>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</si>
  <si>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</si>
  <si>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</si>
  <si>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</si>
  <si>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</si>
  <si>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</si>
  <si>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</si>
  <si>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</si>
  <si>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</si>
  <si>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</si>
  <si>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</si>
  <si>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</si>
  <si>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</si>
  <si>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</si>
  <si>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</si>
  <si>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</si>
  <si>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</si>
  <si>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</si>
  <si>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</si>
  <si>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</si>
  <si>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</si>
  <si>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</si>
  <si>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</si>
  <si>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</si>
  <si>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</si>
  <si>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</si>
  <si>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</si>
  <si>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</si>
  <si>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</si>
  <si>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</si>
  <si>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</si>
  <si>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</si>
  <si>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</si>
  <si>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</si>
  <si>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</si>
  <si>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</si>
  <si>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</si>
  <si>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</si>
  <si>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</si>
  <si>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</si>
  <si>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</si>
  <si>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</si>
  <si>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</si>
  <si>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</si>
  <si>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</si>
  <si>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</si>
  <si>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</si>
  <si>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</si>
  <si>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</si>
  <si>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</si>
  <si>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</si>
  <si>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</si>
  <si>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</si>
  <si>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</si>
  <si>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</si>
  <si>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</si>
  <si>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</si>
  <si>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</si>
  <si>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</si>
  <si>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</si>
  <si>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</si>
  <si>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</si>
  <si>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</si>
  <si>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</si>
  <si>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</si>
  <si>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</si>
  <si>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</si>
  <si>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</si>
  <si>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</si>
  <si>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</si>
  <si>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</si>
  <si>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</si>
  <si>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</si>
  <si>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</si>
  <si>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</si>
  <si>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</si>
  <si>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</si>
  <si>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</si>
  <si>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</si>
  <si>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</si>
  <si>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</si>
  <si>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</si>
  <si>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</si>
  <si>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</si>
  <si>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</si>
  <si>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</si>
  <si>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</si>
  <si>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</si>
  <si>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</si>
  <si>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</si>
  <si>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</si>
  <si>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</si>
  <si>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</si>
  <si>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</si>
  <si>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</si>
  <si>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</si>
  <si>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</si>
  <si>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</si>
  <si>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</si>
  <si>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</si>
  <si>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</si>
  <si>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</si>
  <si>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</si>
  <si>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</si>
  <si>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</si>
  <si>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</si>
  <si>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</si>
  <si>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</si>
  <si>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</si>
  <si>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</si>
  <si>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</si>
  <si>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</si>
  <si>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</si>
  <si>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</si>
  <si>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</si>
  <si>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</si>
  <si>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</si>
  <si>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</si>
  <si>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</si>
  <si>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</si>
  <si>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</si>
  <si>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</si>
  <si>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</si>
  <si>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</si>
  <si>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</si>
  <si>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</si>
  <si>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</si>
  <si>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</si>
  <si>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</si>
  <si>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</si>
  <si>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</si>
  <si>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</si>
  <si>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</si>
  <si>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</si>
  <si>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</si>
  <si>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</si>
  <si>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</si>
  <si>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</si>
  <si>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</si>
  <si>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</si>
  <si>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</si>
  <si>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</si>
  <si>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</si>
  <si>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</si>
  <si>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</si>
  <si>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</si>
  <si>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</si>
  <si>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</si>
  <si>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</si>
  <si>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</si>
  <si>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</si>
  <si>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</si>
  <si>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</si>
  <si>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</si>
  <si>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</si>
  <si>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</si>
  <si>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</si>
  <si>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</si>
  <si>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</si>
  <si>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</si>
  <si>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</si>
  <si>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</si>
  <si>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</si>
  <si>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</si>
  <si>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</si>
  <si>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</si>
  <si>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</si>
  <si>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</si>
  <si>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</si>
  <si>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</si>
  <si>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</si>
  <si>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</si>
  <si>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</si>
  <si>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</si>
  <si>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</si>
  <si>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</si>
  <si>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</si>
  <si>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</si>
  <si>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</si>
  <si>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</si>
  <si>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</si>
  <si>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</si>
  <si>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</si>
  <si>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</si>
  <si>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</si>
  <si>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</si>
  <si>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</si>
  <si>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</si>
  <si>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</si>
  <si>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</si>
  <si>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</si>
  <si>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</si>
  <si>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</si>
  <si>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</si>
  <si>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</si>
  <si>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</si>
  <si>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</si>
  <si>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</si>
  <si>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</si>
  <si>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</si>
  <si>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</si>
  <si>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</si>
  <si>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</si>
  <si>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</si>
  <si>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</si>
  <si>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</si>
  <si>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</si>
  <si>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</si>
  <si>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</si>
  <si>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</si>
  <si>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</si>
  <si>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</si>
  <si>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</si>
  <si>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</si>
  <si>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</si>
  <si>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</si>
  <si>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</si>
  <si>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</si>
  <si>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</si>
  <si>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</si>
  <si>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</si>
  <si>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</si>
  <si>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</si>
  <si>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</si>
  <si>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</si>
  <si>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</si>
  <si>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</si>
  <si>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</si>
  <si>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</si>
  <si>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</si>
  <si>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</si>
  <si>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</si>
  <si>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</si>
  <si>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</si>
  <si>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</si>
  <si>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</si>
  <si>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</si>
  <si>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</si>
  <si>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</si>
  <si>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</si>
  <si>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</si>
  <si>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</si>
  <si>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</si>
  <si>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</si>
  <si>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</si>
  <si>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</si>
  <si>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</si>
  <si>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</si>
  <si>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</si>
  <si>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</si>
  <si>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</si>
  <si>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</si>
  <si>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</si>
  <si>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</si>
  <si>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</si>
  <si>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</si>
  <si>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</si>
  <si>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</si>
  <si>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</si>
  <si>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</si>
  <si>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</si>
  <si>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</si>
  <si>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</si>
  <si>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</si>
  <si>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</si>
  <si>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</si>
  <si>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</si>
  <si>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</si>
  <si>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</si>
  <si>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</si>
  <si>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</si>
  <si>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</si>
  <si>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</si>
  <si>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</si>
  <si>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</si>
  <si>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</si>
  <si>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</si>
  <si>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</si>
  <si>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</si>
  <si>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</si>
  <si>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</si>
  <si>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</si>
  <si>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</si>
  <si>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</si>
  <si>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</si>
  <si>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</si>
  <si>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</si>
  <si>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</si>
  <si>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</si>
  <si>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</si>
  <si>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</si>
  <si>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</si>
  <si>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</si>
  <si>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</si>
  <si>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</si>
  <si>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</si>
  <si>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</si>
  <si>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</si>
  <si>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</si>
  <si>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</si>
  <si>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</si>
  <si>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</si>
  <si>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</si>
  <si>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</si>
  <si>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</si>
  <si>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</si>
  <si>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</si>
  <si>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</si>
  <si>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</si>
  <si>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</si>
  <si>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</si>
  <si>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</si>
  <si>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</si>
  <si>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</si>
  <si>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</si>
  <si>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</si>
  <si>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</si>
  <si>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</si>
  <si>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</si>
  <si>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</si>
  <si>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</si>
  <si>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</si>
  <si>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</si>
  <si>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</si>
  <si>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</si>
  <si>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</si>
  <si>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</si>
  <si>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</si>
  <si>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</si>
  <si>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</si>
  <si>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</si>
  <si>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</si>
  <si>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</si>
  <si>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</si>
  <si>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</si>
  <si>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</si>
  <si>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</si>
  <si>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</si>
  <si>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</si>
  <si>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</si>
  <si>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</si>
  <si>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</si>
  <si>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</si>
  <si>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</si>
  <si>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</si>
  <si>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</si>
  <si>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</si>
  <si>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</si>
  <si>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</si>
  <si>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</si>
  <si>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</si>
  <si>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</si>
  <si>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</si>
  <si>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</si>
  <si>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</si>
  <si>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</si>
  <si>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</si>
  <si>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</si>
  <si>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</si>
  <si>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</si>
  <si>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</si>
  <si>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</si>
  <si>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</si>
  <si>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</si>
  <si>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</si>
  <si>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</si>
  <si>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</si>
  <si>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</si>
  <si>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</si>
  <si>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</si>
  <si>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</si>
  <si>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</si>
  <si>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</si>
  <si>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</si>
  <si>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</si>
  <si>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</si>
  <si>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</si>
  <si>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</si>
  <si>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</si>
  <si>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</si>
  <si>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</si>
  <si>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</si>
  <si>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</si>
  <si>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</si>
  <si>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</si>
  <si>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</si>
  <si>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</si>
  <si>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</si>
  <si>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</si>
  <si>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</si>
  <si>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</si>
  <si>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</si>
  <si>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</si>
  <si>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</si>
  <si>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</si>
  <si>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</si>
  <si>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</si>
  <si>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</si>
  <si>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</si>
  <si>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</si>
  <si>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</si>
  <si>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</si>
  <si>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</si>
  <si>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</si>
  <si>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</si>
  <si>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</si>
  <si>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</si>
  <si>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</si>
  <si>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</si>
  <si>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</si>
  <si>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</si>
  <si>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</si>
  <si>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</si>
  <si>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</si>
  <si>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</si>
  <si>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</si>
  <si>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</si>
  <si>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</si>
  <si>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</si>
  <si>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</si>
  <si>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</si>
  <si>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</si>
  <si>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</si>
  <si>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</si>
  <si>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</si>
  <si>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</si>
  <si>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</si>
  <si>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</si>
  <si>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</si>
  <si>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</si>
  <si>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</si>
  <si>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</si>
  <si>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</si>
  <si>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</si>
  <si>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</si>
  <si>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</si>
  <si>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</si>
  <si>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</si>
  <si>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</si>
  <si>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</si>
  <si>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</si>
  <si>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</si>
  <si>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</si>
  <si>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</si>
  <si>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</si>
  <si>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</si>
  <si>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</si>
  <si>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</si>
  <si>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</si>
  <si>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</si>
  <si>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</si>
  <si>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</si>
  <si>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</si>
  <si>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</si>
  <si>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</si>
  <si>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</si>
  <si>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</si>
  <si>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</si>
  <si>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</si>
  <si>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</si>
  <si>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</si>
  <si>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</si>
  <si>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</si>
  <si>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</si>
  <si>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</si>
  <si>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</si>
  <si>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</si>
  <si>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</si>
  <si>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</si>
  <si>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</si>
  <si>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</si>
  <si>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</si>
  <si>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</si>
  <si>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</si>
  <si>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</si>
  <si>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</si>
  <si>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</si>
  <si>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</si>
  <si>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</si>
  <si>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</si>
  <si>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</si>
  <si>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</si>
  <si>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</si>
  <si>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</si>
  <si>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</si>
  <si>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</si>
  <si>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</si>
  <si>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</si>
  <si>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</si>
  <si>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</si>
  <si>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</si>
  <si>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</si>
  <si>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</si>
  <si>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</si>
  <si>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</si>
  <si>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</si>
  <si>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</si>
  <si>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</si>
  <si>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</si>
  <si>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</si>
  <si>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</si>
  <si>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</si>
  <si>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</si>
  <si>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</si>
  <si>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</si>
  <si>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</si>
  <si>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</si>
  <si>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</si>
  <si>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</si>
  <si>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</si>
  <si>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</si>
  <si>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</si>
  <si>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</si>
  <si>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</si>
  <si>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</si>
  <si>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</si>
  <si>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</si>
  <si>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</si>
  <si>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</si>
  <si>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</si>
  <si>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</si>
  <si>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</si>
  <si>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</si>
  <si>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</si>
  <si>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</si>
  <si>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</si>
  <si>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</si>
  <si>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</si>
  <si>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</si>
  <si>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</si>
  <si>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</si>
  <si>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</si>
  <si>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</si>
  <si>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</si>
  <si>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</si>
  <si>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</si>
  <si>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</si>
  <si>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</si>
  <si>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</si>
  <si>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</si>
  <si>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</si>
  <si>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</si>
  <si>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</si>
  <si>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</si>
  <si>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</si>
  <si>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</si>
  <si>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</si>
  <si>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</si>
  <si>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</si>
  <si>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</si>
  <si>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</si>
  <si>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</si>
  <si>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</si>
  <si>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</si>
  <si>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</si>
  <si>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</si>
  <si>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</si>
  <si>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</si>
  <si>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</si>
  <si>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</si>
  <si>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</si>
  <si>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</si>
  <si>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</si>
  <si>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</si>
  <si>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</si>
  <si>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</si>
  <si>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</si>
  <si>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</si>
  <si>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</si>
  <si>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</si>
  <si>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</si>
  <si>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</si>
  <si>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</si>
  <si>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</si>
  <si>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</si>
  <si>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</si>
  <si>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</si>
  <si>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</si>
  <si>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</si>
  <si>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</si>
  <si>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</si>
  <si>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</si>
  <si>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</si>
  <si>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</si>
  <si>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</si>
  <si>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</si>
  <si>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</si>
  <si>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</si>
  <si>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</si>
  <si>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</si>
  <si>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</si>
  <si>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</si>
  <si>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</si>
  <si>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</si>
  <si>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</si>
  <si>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</si>
  <si>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</si>
  <si>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</si>
  <si>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</si>
  <si>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</si>
  <si>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</si>
  <si>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</si>
  <si>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</si>
  <si>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</si>
  <si>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</si>
  <si>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</si>
  <si>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</si>
  <si>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</si>
  <si>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</si>
  <si>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</si>
  <si>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</si>
  <si>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</si>
  <si>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</si>
  <si>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</si>
  <si>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</si>
  <si>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</si>
  <si>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</si>
  <si>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</si>
  <si>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</si>
  <si>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</si>
  <si>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</si>
  <si>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</si>
  <si>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</si>
  <si>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</si>
  <si>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</si>
  <si>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</si>
  <si>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</si>
  <si>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</si>
  <si>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</si>
  <si>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</si>
  <si>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</si>
  <si>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</si>
  <si>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</si>
  <si>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</si>
  <si>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</si>
  <si>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</si>
  <si>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</si>
  <si>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</si>
  <si>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</si>
  <si>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</si>
  <si>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</si>
  <si>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</si>
  <si>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</si>
  <si>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</si>
  <si>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</si>
  <si>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</si>
  <si>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</si>
  <si>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</si>
  <si>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</si>
  <si>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</si>
  <si>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</si>
  <si>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</si>
  <si>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</si>
  <si>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</si>
  <si>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</si>
  <si>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</si>
  <si>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</si>
  <si>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</si>
  <si>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</si>
  <si>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</si>
  <si>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</si>
  <si>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</si>
  <si>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</si>
  <si>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</si>
  <si>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</si>
  <si>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</si>
  <si>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</si>
  <si>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</si>
  <si>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</si>
  <si>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</si>
  <si>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</si>
  <si>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</si>
  <si>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</si>
  <si>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</si>
  <si>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</si>
  <si>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</si>
  <si>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</si>
  <si>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</si>
  <si>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</si>
  <si>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</si>
  <si>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</si>
  <si>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</si>
  <si>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</si>
  <si>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</si>
  <si>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</si>
  <si>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</si>
  <si>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</si>
  <si>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</si>
  <si>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</si>
  <si>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</si>
  <si>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</si>
  <si>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</si>
  <si>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</si>
  <si>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</si>
  <si>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</si>
  <si>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</si>
  <si>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</si>
  <si>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</si>
  <si>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</si>
  <si>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</si>
  <si>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</si>
  <si>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</si>
  <si>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</si>
  <si>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</si>
  <si>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</si>
  <si>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</si>
  <si>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</si>
  <si>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</si>
  <si>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</si>
  <si>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</si>
  <si>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</si>
  <si>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</si>
  <si>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</si>
  <si>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</si>
  <si>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</si>
  <si>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</si>
  <si>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</si>
  <si>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</si>
  <si>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</si>
  <si>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</si>
  <si>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</si>
  <si>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</si>
  <si>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</si>
  <si>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</si>
  <si>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</si>
  <si>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</si>
  <si>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</si>
  <si>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</si>
  <si>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</si>
  <si>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</si>
  <si>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</si>
  <si>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</si>
  <si>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</si>
  <si>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</si>
  <si>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</si>
  <si>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</si>
  <si>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</si>
  <si>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</si>
  <si>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</si>
  <si>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</si>
  <si>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</si>
  <si>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</si>
  <si>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</si>
  <si>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</si>
  <si>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</si>
  <si>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</si>
  <si>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</si>
  <si>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</si>
  <si>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</si>
  <si>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</si>
  <si>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</si>
  <si>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</si>
  <si>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</si>
  <si>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</si>
  <si>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</si>
  <si>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</si>
  <si>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</si>
  <si>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</si>
  <si>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</si>
  <si>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</si>
  <si>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</si>
  <si>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</si>
  <si>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</si>
  <si>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</si>
  <si>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</si>
  <si>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</si>
  <si>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</si>
  <si>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</si>
  <si>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</si>
  <si>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</si>
  <si>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</si>
  <si>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</si>
  <si>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</si>
  <si>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</si>
  <si>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</si>
  <si>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</si>
  <si>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</si>
  <si>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</si>
  <si>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</si>
  <si>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</si>
  <si>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</si>
  <si>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</si>
  <si>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</si>
  <si>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</si>
  <si>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</si>
  <si>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</si>
  <si>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</si>
  <si>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</si>
  <si>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</si>
  <si>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</si>
  <si>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</si>
  <si>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</si>
  <si>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</si>
  <si>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</si>
  <si>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</si>
  <si>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</si>
  <si>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</si>
  <si>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</si>
  <si>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</si>
  <si>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</si>
  <si>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</si>
  <si>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</si>
  <si>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</si>
  <si>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</si>
  <si>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</si>
  <si>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</si>
  <si>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</si>
  <si>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</si>
  <si>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</si>
  <si>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</si>
  <si>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</si>
  <si>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</si>
  <si>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</si>
  <si>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</si>
  <si>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</si>
  <si>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</si>
  <si>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</si>
  <si>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</si>
  <si>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</si>
  <si>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</si>
  <si>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</si>
  <si>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</si>
  <si>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</si>
  <si>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</si>
  <si>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</si>
  <si>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</si>
  <si>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</si>
  <si>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</si>
  <si>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</si>
  <si>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</si>
  <si>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</si>
  <si>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</si>
  <si>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</si>
  <si>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</si>
  <si>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</si>
  <si>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</si>
  <si>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</si>
  <si>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</si>
  <si>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</si>
  <si>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</si>
  <si>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</si>
  <si>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</si>
  <si>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</si>
  <si>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</si>
  <si>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</si>
  <si>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</si>
  <si>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</si>
  <si>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</si>
  <si>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</si>
  <si>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</si>
  <si>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</si>
  <si>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</si>
  <si>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</si>
  <si>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</si>
  <si>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</si>
  <si>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</si>
  <si>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</si>
  <si>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</si>
  <si>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</si>
  <si>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</si>
  <si>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</si>
  <si>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</si>
  <si>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</si>
  <si>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</si>
  <si>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</si>
  <si>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</si>
  <si>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</si>
  <si>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</si>
  <si>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</si>
  <si>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</si>
  <si>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</si>
  <si>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</si>
  <si>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</si>
  <si>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</si>
  <si>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</si>
  <si>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</si>
  <si>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</si>
  <si>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</si>
  <si>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</si>
  <si>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</si>
  <si>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</si>
  <si>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</si>
  <si>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</si>
  <si>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</si>
  <si>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</si>
  <si>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</si>
  <si>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</si>
  <si>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</si>
  <si>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</si>
  <si>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</si>
  <si>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</si>
  <si>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</si>
  <si>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</si>
  <si>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</si>
  <si>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</si>
  <si>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</si>
  <si>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</si>
  <si>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</si>
  <si>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</si>
  <si>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</si>
  <si>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</si>
  <si>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</si>
  <si>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</si>
  <si>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</si>
  <si>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</si>
  <si>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</si>
  <si>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</si>
  <si>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</si>
  <si>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</si>
  <si>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</si>
  <si>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</si>
  <si>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</si>
  <si>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</si>
  <si>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</si>
  <si>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</si>
  <si>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</si>
  <si>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</si>
  <si>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</si>
  <si>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</si>
  <si>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</si>
  <si>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</si>
  <si>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</si>
  <si>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</si>
  <si>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</si>
  <si>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</si>
  <si>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</si>
  <si>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</si>
  <si>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</si>
  <si>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</si>
  <si>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</si>
  <si>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</si>
  <si>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</si>
  <si>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</si>
  <si>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</si>
  <si>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</si>
  <si>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</si>
  <si>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</si>
  <si>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</si>
  <si>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</si>
  <si>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</si>
  <si>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</si>
  <si>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</si>
  <si>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</si>
  <si>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</si>
  <si>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</si>
  <si>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</si>
  <si>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</si>
  <si>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</si>
  <si>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</si>
  <si>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</si>
  <si>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</si>
  <si>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</si>
  <si>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</si>
  <si>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</si>
  <si>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</si>
  <si>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</si>
  <si>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</si>
  <si>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</si>
  <si>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</si>
  <si>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</si>
  <si>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</si>
  <si>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</si>
  <si>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</si>
  <si>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</si>
  <si>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</si>
  <si>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</si>
  <si>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</si>
  <si>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</si>
  <si>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</si>
  <si>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</si>
  <si>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</si>
  <si>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</si>
  <si>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</si>
  <si>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</si>
  <si>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</si>
  <si>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</si>
  <si>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</si>
  <si>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</si>
  <si>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</si>
  <si>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</si>
  <si>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</si>
  <si>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</si>
  <si>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</si>
  <si>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</si>
  <si>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</si>
  <si>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</si>
  <si>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</si>
  <si>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</si>
  <si>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</si>
  <si>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</si>
  <si>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</si>
  <si>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</si>
  <si>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</si>
  <si>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</si>
  <si>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</si>
  <si>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</si>
  <si>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</si>
  <si>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</si>
  <si>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</si>
  <si>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</si>
  <si>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</si>
  <si>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</si>
  <si>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</si>
  <si>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</si>
  <si>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</si>
  <si>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</si>
  <si>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</si>
  <si>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</si>
  <si>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</si>
  <si>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</si>
  <si>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</si>
  <si>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</si>
  <si>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</si>
  <si>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</si>
  <si>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</si>
  <si>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</si>
  <si>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</si>
  <si>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</si>
  <si>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</si>
  <si>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</si>
  <si>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</si>
  <si>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</si>
  <si>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</si>
  <si>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</si>
  <si>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</si>
  <si>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</si>
  <si>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</si>
  <si>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</si>
  <si>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</si>
  <si>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</si>
  <si>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</si>
  <si>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</si>
  <si>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</si>
  <si>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</si>
  <si>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</si>
  <si>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</si>
  <si>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</si>
  <si>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</si>
  <si>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</si>
  <si>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</si>
  <si>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</si>
  <si>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</si>
  <si>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</si>
  <si>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</si>
  <si>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</si>
  <si>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</si>
  <si>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</si>
  <si>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</si>
  <si>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</si>
  <si>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</si>
  <si>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</si>
  <si>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</si>
  <si>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</si>
  <si>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</si>
  <si>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</si>
  <si>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</si>
  <si>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</si>
  <si>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</si>
  <si>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</si>
  <si>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</si>
  <si>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</si>
  <si>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</si>
  <si>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</si>
  <si>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</si>
  <si>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</si>
  <si>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</si>
  <si>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</si>
  <si>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</si>
  <si>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</si>
  <si>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</si>
  <si>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</si>
  <si>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</si>
  <si>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</si>
  <si>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</si>
  <si>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</si>
  <si>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</si>
  <si>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</si>
  <si>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</si>
  <si>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</si>
  <si>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</si>
  <si>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</si>
  <si>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</si>
  <si>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</si>
  <si>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</si>
  <si>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</si>
  <si>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</si>
  <si>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</si>
  <si>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</si>
  <si>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</si>
  <si>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</si>
  <si>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</si>
  <si>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</si>
  <si>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</si>
  <si>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</si>
  <si>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</si>
  <si>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</si>
  <si>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</si>
  <si>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</si>
  <si>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</si>
  <si>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</si>
  <si>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</si>
  <si>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</si>
  <si>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</si>
  <si>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</si>
  <si>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</si>
  <si>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</si>
  <si>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</si>
  <si>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</si>
  <si>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</si>
  <si>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</si>
  <si>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</si>
  <si>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</si>
  <si>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</si>
  <si>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</si>
  <si>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</si>
  <si>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</si>
  <si>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</si>
  <si>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</si>
  <si>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</si>
  <si>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</si>
  <si>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</si>
  <si>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</si>
  <si>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</si>
  <si>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</si>
  <si>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</si>
  <si>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</si>
  <si>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</si>
  <si>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</si>
  <si>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</si>
  <si>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</si>
  <si>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</si>
  <si>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</si>
  <si>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</si>
  <si>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</si>
  <si>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</si>
  <si>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</si>
  <si>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</si>
  <si>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</si>
  <si>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</si>
  <si>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</si>
  <si>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</si>
  <si>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</si>
  <si>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</si>
  <si>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</si>
  <si>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</si>
  <si>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</si>
  <si>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</si>
  <si>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</si>
  <si>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</si>
  <si>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</si>
  <si>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</si>
  <si>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</si>
  <si>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</si>
  <si>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</si>
  <si>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</si>
  <si>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</si>
  <si>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</si>
  <si>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</si>
  <si>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</si>
  <si>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</si>
  <si>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</si>
  <si>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</si>
  <si>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</si>
  <si>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</si>
  <si>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</si>
  <si>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</si>
  <si>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</si>
  <si>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</si>
  <si>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</si>
  <si>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</si>
  <si>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</si>
  <si>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</si>
  <si>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</si>
  <si>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</si>
  <si>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</si>
  <si>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</si>
  <si>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</si>
  <si>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</si>
  <si>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</si>
  <si>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</si>
  <si>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</si>
  <si>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</si>
  <si>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</si>
  <si>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</si>
  <si>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</si>
  <si>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</si>
  <si>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</si>
  <si>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</si>
  <si>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</si>
  <si>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</si>
  <si>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</si>
  <si>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</si>
  <si>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</si>
  <si>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</si>
  <si>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</si>
  <si>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</si>
  <si>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</si>
  <si>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</si>
  <si>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</si>
  <si>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</si>
  <si>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</si>
  <si>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</si>
  <si>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</si>
  <si>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</si>
  <si>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</si>
  <si>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</si>
  <si>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</si>
  <si>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</si>
  <si>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</si>
  <si>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</si>
  <si>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</si>
  <si>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</si>
  <si>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</si>
  <si>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</si>
  <si>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</si>
  <si>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</si>
  <si>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</si>
  <si>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</si>
  <si>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</si>
  <si>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</si>
  <si>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</si>
  <si>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</si>
  <si>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</si>
  <si>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</si>
  <si>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</si>
  <si>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</si>
  <si>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</si>
  <si>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</si>
  <si>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</si>
  <si>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</si>
  <si>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</si>
  <si>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</si>
  <si>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</si>
  <si>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</si>
  <si>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</si>
  <si>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</si>
  <si>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</si>
  <si>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</si>
  <si>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</si>
  <si>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</si>
  <si>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</si>
  <si>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</si>
  <si>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</si>
  <si>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</si>
  <si>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</si>
  <si>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</si>
  <si>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</si>
  <si>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</si>
  <si>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</si>
  <si>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</si>
  <si>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</si>
  <si>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</si>
  <si>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</si>
  <si>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</si>
  <si>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</si>
  <si>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</si>
  <si>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</si>
  <si>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</si>
  <si>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</si>
  <si>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</si>
  <si>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</si>
  <si>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</si>
  <si>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</si>
  <si>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</si>
  <si>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</si>
  <si>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</si>
  <si>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</si>
  <si>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</si>
  <si>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</si>
  <si>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</si>
  <si>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</si>
  <si>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</si>
  <si>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</si>
  <si>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</si>
  <si>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</si>
  <si>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</si>
  <si>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</si>
  <si>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</si>
  <si>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</si>
  <si>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</si>
  <si>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</si>
  <si>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</si>
  <si>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</si>
  <si>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</si>
  <si>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</si>
  <si>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</si>
  <si>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</si>
  <si>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</si>
  <si>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</si>
  <si>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</si>
  <si>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</si>
  <si>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</si>
  <si>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</si>
  <si>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</si>
  <si>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</si>
  <si>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</si>
  <si>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</si>
  <si>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</si>
  <si>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</si>
  <si>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</si>
  <si>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</si>
  <si>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</si>
  <si>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</si>
  <si>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</si>
  <si>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</si>
  <si>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</si>
  <si>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</si>
  <si>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</si>
  <si>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</si>
  <si>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</si>
  <si>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</si>
  <si>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</si>
  <si>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</si>
  <si>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</si>
  <si>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</si>
  <si>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</si>
  <si>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</si>
  <si>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</si>
  <si>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</si>
  <si>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</si>
  <si>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</si>
  <si>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</si>
  <si>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</si>
  <si>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</si>
  <si>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</si>
  <si>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</si>
  <si>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</si>
  <si>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</si>
  <si>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</si>
  <si>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</si>
  <si>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</si>
  <si>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</si>
  <si>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</si>
  <si>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</si>
  <si>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</si>
  <si>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</si>
  <si>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</si>
  <si>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</si>
  <si>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</si>
  <si>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</si>
  <si>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</si>
  <si>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</si>
  <si>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</si>
  <si>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</si>
  <si>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</si>
  <si>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</si>
  <si>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</si>
  <si>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</si>
  <si>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</si>
  <si>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</si>
  <si>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</si>
  <si>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</si>
  <si>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</si>
  <si>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</si>
  <si>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</si>
  <si>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</si>
  <si>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</si>
  <si>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</si>
  <si>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</si>
  <si>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</si>
  <si>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</si>
  <si>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</si>
  <si>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</si>
  <si>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</si>
  <si>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</si>
  <si>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</si>
  <si>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</si>
  <si>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</si>
  <si>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</si>
  <si>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</si>
  <si>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</si>
  <si>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</si>
  <si>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</si>
  <si>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</si>
  <si>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</si>
  <si>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</si>
  <si>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</si>
  <si>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</si>
  <si>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</si>
  <si>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</si>
  <si>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</si>
  <si>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</si>
  <si>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</si>
  <si>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</si>
  <si>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</si>
  <si>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</si>
  <si>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</si>
  <si>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</si>
  <si>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</si>
  <si>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</si>
  <si>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</si>
  <si>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</si>
  <si>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</si>
  <si>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</si>
  <si>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</si>
  <si>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</si>
  <si>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</si>
  <si>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</si>
  <si>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</si>
  <si>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</si>
  <si>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</si>
  <si>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</si>
  <si>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</si>
  <si>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</si>
  <si>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</si>
  <si>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</si>
  <si>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</si>
  <si>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</si>
  <si>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</si>
  <si>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</si>
  <si>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</si>
  <si>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</si>
  <si>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</si>
  <si>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</si>
  <si>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</si>
  <si>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</si>
  <si>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</si>
  <si>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</si>
  <si>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</si>
  <si>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</si>
  <si>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</si>
  <si>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</si>
  <si>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</si>
  <si>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</si>
  <si>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</si>
  <si>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</si>
  <si>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</si>
  <si>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</si>
  <si>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</si>
  <si>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</si>
  <si>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</si>
  <si>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</si>
  <si>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</si>
  <si>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</si>
  <si>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</si>
  <si>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</si>
  <si>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</si>
  <si>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</si>
  <si>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</si>
  <si>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</si>
  <si>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</si>
  <si>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</si>
  <si>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</si>
  <si>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</si>
  <si>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</si>
  <si>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</si>
  <si>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</si>
  <si>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</si>
  <si>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</si>
  <si>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</si>
  <si>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</si>
  <si>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</si>
  <si>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</si>
  <si>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</si>
  <si>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</si>
  <si>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</si>
  <si>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</si>
  <si>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</si>
  <si>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</si>
  <si>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</si>
  <si>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</si>
  <si>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</si>
  <si>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</si>
  <si>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</si>
  <si>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</si>
  <si>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</si>
  <si>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</si>
  <si>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</si>
  <si>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</si>
  <si>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</si>
  <si>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</si>
  <si>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</si>
  <si>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</si>
  <si>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</si>
  <si>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</si>
  <si>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</si>
  <si>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</si>
  <si>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</si>
  <si>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</si>
  <si>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</si>
  <si>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</si>
  <si>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</si>
  <si>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</si>
  <si>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</si>
  <si>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</si>
  <si>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</si>
  <si>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</si>
  <si>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</si>
  <si>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</si>
  <si>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</si>
  <si>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</si>
  <si>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</si>
  <si>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</si>
  <si>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</si>
  <si>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</si>
  <si>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</si>
  <si>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</si>
  <si>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</si>
  <si>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</si>
  <si>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</si>
  <si>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</si>
  <si>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</si>
  <si>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</si>
  <si>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</si>
  <si>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</si>
  <si>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</si>
  <si>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</si>
  <si>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</si>
  <si>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</si>
  <si>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</si>
  <si>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</si>
  <si>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</si>
  <si>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</si>
  <si>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</si>
  <si>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</si>
  <si>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</si>
  <si>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</si>
  <si>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</si>
  <si>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</si>
  <si>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</si>
  <si>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</si>
  <si>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</si>
  <si>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</si>
  <si>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</si>
  <si>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</si>
  <si>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</si>
  <si>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</si>
  <si>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</si>
  <si>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</si>
  <si>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</si>
  <si>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</si>
  <si>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</si>
  <si>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</si>
  <si>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</si>
  <si>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</si>
  <si>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</si>
  <si>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</si>
  <si>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</si>
  <si>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</si>
  <si>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</si>
  <si>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</si>
  <si>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</si>
  <si>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</si>
  <si>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</si>
  <si>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</si>
  <si>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</si>
  <si>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</si>
  <si>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</si>
  <si>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</si>
  <si>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</si>
  <si>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</si>
  <si>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</si>
  <si>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</si>
  <si>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</si>
  <si>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</si>
  <si>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</si>
  <si>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</si>
  <si>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</si>
  <si>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</si>
  <si>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</si>
  <si>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</si>
  <si>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</si>
  <si>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</si>
  <si>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</si>
  <si>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</si>
  <si>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</si>
  <si>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</si>
  <si>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</si>
  <si>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</si>
  <si>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</si>
  <si>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</si>
  <si>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</si>
  <si>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</si>
  <si>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</si>
  <si>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</si>
  <si>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</si>
  <si>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</si>
  <si>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</si>
  <si>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</si>
  <si>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</si>
  <si>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</si>
  <si>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</si>
  <si>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</si>
  <si>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</si>
  <si>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</si>
  <si>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</si>
  <si>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</si>
  <si>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</si>
  <si>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</si>
  <si>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</si>
  <si>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</si>
  <si>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</si>
  <si>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</si>
  <si>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</si>
  <si>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</si>
  <si>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</si>
  <si>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</si>
  <si>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</si>
  <si>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</si>
  <si>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</si>
  <si>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</si>
  <si>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</si>
  <si>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</si>
  <si>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</si>
  <si>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</si>
  <si>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</si>
  <si>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</si>
  <si>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</si>
  <si>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</si>
  <si>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</si>
  <si>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</si>
  <si>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</si>
  <si>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</si>
  <si>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</si>
  <si>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</si>
  <si>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</si>
  <si>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</si>
  <si>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</si>
  <si>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</si>
  <si>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</si>
  <si>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</si>
  <si>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</si>
  <si>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</si>
  <si>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</si>
  <si>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</si>
  <si>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</si>
  <si>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</si>
  <si>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</si>
  <si>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</si>
  <si>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</si>
  <si>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</si>
  <si>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</si>
  <si>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</si>
  <si>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</si>
  <si>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</si>
  <si>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</si>
  <si>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</si>
  <si>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</si>
  <si>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</si>
  <si>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</si>
  <si>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</si>
  <si>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</si>
  <si>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</si>
  <si>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</si>
  <si>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</si>
  <si>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</si>
  <si>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</si>
  <si>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</si>
  <si>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</si>
  <si>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</si>
  <si>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</si>
  <si>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</si>
  <si>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</si>
  <si>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</si>
  <si>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</si>
  <si>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</si>
  <si>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</si>
  <si>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</si>
  <si>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</si>
  <si>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</si>
  <si>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</si>
  <si>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</si>
  <si>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</si>
  <si>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</si>
  <si>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</si>
  <si>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</si>
  <si>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</si>
  <si>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</si>
  <si>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</si>
  <si>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</si>
  <si>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</si>
  <si>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</si>
  <si>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</si>
  <si>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</si>
  <si>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</si>
  <si>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</si>
  <si>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</si>
  <si>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</si>
  <si>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</si>
  <si>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</si>
  <si>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</si>
  <si>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</si>
  <si>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</si>
  <si>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</si>
  <si>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</si>
  <si>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</si>
  <si>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</si>
  <si>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</si>
  <si>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</si>
  <si>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</si>
  <si>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</si>
  <si>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</si>
  <si>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</si>
  <si>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</si>
  <si>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</si>
  <si>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</si>
  <si>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</si>
  <si>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</si>
  <si>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</si>
  <si>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</si>
  <si>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</si>
  <si>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</si>
  <si>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</si>
  <si>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</si>
  <si>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</si>
  <si>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</si>
  <si>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</si>
  <si>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</si>
  <si>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</si>
  <si>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</si>
  <si>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</si>
  <si>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</si>
  <si>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</si>
  <si>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</si>
  <si>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</si>
  <si>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</si>
  <si>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</si>
  <si>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</si>
  <si>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</si>
  <si>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</si>
  <si>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</si>
  <si>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</si>
  <si>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</si>
  <si>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</si>
  <si>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</si>
  <si>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</si>
  <si>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</si>
  <si>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</si>
  <si>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</si>
  <si>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</si>
  <si>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</si>
  <si>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</si>
  <si>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</si>
  <si>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</si>
  <si>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</si>
  <si>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</si>
  <si>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</si>
  <si>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</si>
  <si>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</si>
  <si>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</si>
  <si>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</si>
  <si>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</si>
  <si>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</si>
  <si>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</si>
  <si>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</si>
  <si>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</si>
  <si>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</si>
  <si>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</si>
  <si>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</si>
  <si>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</si>
  <si>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</si>
  <si>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</si>
  <si>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</si>
  <si>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</si>
  <si>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</si>
  <si>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</si>
  <si>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</si>
  <si>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</si>
  <si>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</si>
  <si>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</si>
  <si>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</si>
  <si>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</si>
  <si>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</si>
  <si>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</si>
  <si>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</si>
  <si>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</si>
  <si>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</si>
  <si>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</si>
  <si>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</si>
  <si>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</si>
  <si>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</si>
  <si>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</si>
  <si>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</si>
  <si>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</si>
  <si>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</si>
  <si>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</si>
  <si>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</si>
  <si>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</si>
  <si>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</si>
  <si>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</si>
  <si>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</si>
  <si>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</si>
  <si>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</si>
  <si>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</si>
  <si>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</si>
  <si>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</si>
  <si>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</si>
  <si>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</si>
  <si>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</si>
  <si>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</si>
  <si>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</si>
  <si>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</si>
  <si>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</si>
  <si>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</si>
  <si>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</si>
  <si>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</si>
  <si>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</si>
  <si>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</si>
  <si>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</si>
  <si>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</si>
  <si>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</si>
  <si>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</si>
  <si>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</si>
  <si>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</si>
  <si>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</si>
  <si>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</si>
  <si>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</si>
  <si>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</si>
  <si>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</si>
  <si>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</si>
  <si>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</si>
  <si>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</si>
  <si>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</si>
  <si>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</si>
  <si>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</si>
  <si>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</si>
  <si>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</si>
  <si>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</si>
  <si>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</si>
  <si>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</si>
  <si>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</si>
  <si>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</si>
  <si>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</si>
  <si>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</si>
  <si>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</si>
  <si>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</si>
  <si>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</si>
  <si>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</si>
  <si>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</si>
  <si>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</si>
  <si>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</si>
  <si>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</si>
  <si>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</si>
  <si>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</si>
  <si>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</si>
  <si>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</si>
  <si>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</si>
  <si>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</si>
  <si>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</si>
  <si>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</si>
  <si>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</si>
  <si>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</si>
  <si>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</si>
  <si>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</si>
  <si>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</si>
  <si>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</si>
  <si>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</si>
  <si>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</si>
  <si>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</si>
  <si>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</si>
  <si>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</si>
  <si>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</si>
  <si>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</si>
  <si>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</si>
  <si>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</si>
  <si>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</si>
  <si>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</si>
  <si>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</si>
  <si>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</si>
  <si>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</si>
  <si>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</si>
  <si>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</si>
  <si>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</si>
  <si>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</si>
  <si>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</si>
  <si>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</si>
  <si>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</si>
  <si>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</si>
  <si>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</si>
  <si>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</si>
  <si>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</si>
  <si>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</si>
  <si>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</si>
  <si>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</si>
  <si>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</si>
  <si>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</si>
  <si>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</si>
  <si>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</si>
  <si>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</si>
  <si>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</si>
  <si>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</si>
  <si>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</si>
  <si>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</si>
  <si>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</si>
  <si>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</si>
  <si>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</si>
  <si>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</si>
  <si>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</si>
  <si>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</si>
  <si>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</si>
  <si>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</si>
  <si>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</si>
  <si>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</si>
  <si>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</si>
  <si>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</si>
  <si>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</si>
  <si>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</si>
  <si>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</si>
  <si>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</si>
  <si>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</si>
  <si>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</si>
  <si>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</si>
  <si>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</si>
  <si>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</si>
  <si>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</si>
  <si>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</si>
  <si>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</si>
  <si>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</si>
  <si>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</si>
  <si>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</si>
  <si>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</si>
  <si>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</si>
  <si>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</si>
  <si>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</si>
  <si>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</si>
  <si>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</si>
  <si>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</si>
  <si>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</si>
  <si>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</si>
  <si>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</si>
  <si>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</si>
  <si>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</si>
  <si>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</si>
  <si>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</si>
  <si>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</si>
  <si>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</si>
  <si>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</si>
  <si>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</si>
  <si>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</si>
  <si>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</si>
  <si>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</si>
  <si>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</si>
  <si>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</si>
  <si>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</si>
  <si>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</si>
  <si>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</si>
  <si>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</si>
  <si>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</si>
  <si>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</si>
  <si>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</si>
  <si>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</si>
  <si>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</si>
  <si>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</si>
  <si>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</si>
  <si>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</si>
  <si>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</si>
  <si>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</si>
  <si>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</si>
  <si>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</si>
  <si>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</si>
  <si>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</si>
  <si>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</si>
  <si>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</si>
  <si>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</si>
  <si>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</si>
  <si>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</si>
  <si>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</si>
  <si>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</si>
  <si>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</si>
  <si>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</si>
  <si>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</si>
  <si>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</si>
  <si>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</si>
  <si>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</si>
  <si>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</si>
  <si>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</si>
  <si>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</si>
  <si>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</si>
  <si>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</si>
  <si>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</si>
  <si>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</si>
  <si>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</si>
  <si>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</si>
  <si>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</si>
  <si>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</si>
  <si>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</si>
  <si>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</si>
  <si>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</si>
  <si>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</si>
  <si>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</si>
  <si>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</si>
  <si>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</si>
  <si>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</si>
  <si>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</si>
  <si>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</si>
  <si>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</si>
  <si>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</si>
  <si>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</si>
  <si>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</si>
  <si>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</si>
  <si>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</si>
  <si>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</si>
  <si>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</si>
  <si>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</si>
  <si>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</si>
  <si>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</si>
  <si>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</si>
  <si>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</si>
  <si>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</si>
  <si>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</si>
  <si>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</si>
  <si>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</si>
  <si>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</si>
  <si>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</si>
  <si>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</si>
  <si>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</si>
  <si>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</si>
  <si>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</si>
  <si>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</si>
  <si>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</si>
  <si>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</si>
  <si>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</si>
  <si>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</si>
  <si>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</si>
  <si>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</si>
  <si>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</si>
  <si>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</si>
  <si>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</si>
  <si>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</si>
  <si>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</si>
  <si>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</si>
  <si>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</si>
  <si>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</si>
  <si>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</si>
  <si>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</si>
  <si>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</si>
  <si>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</si>
  <si>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</si>
  <si>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</si>
  <si>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</si>
  <si>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</si>
  <si>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</si>
  <si>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</si>
  <si>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</si>
  <si>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</si>
  <si>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</si>
  <si>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</si>
  <si>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</si>
  <si>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</si>
  <si>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</si>
  <si>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</si>
  <si>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</si>
  <si>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</si>
  <si>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</si>
  <si>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</si>
  <si>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</si>
  <si>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</si>
  <si>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</si>
  <si>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</si>
  <si>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</si>
  <si>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</si>
  <si>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</si>
  <si>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</si>
  <si>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</si>
  <si>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</si>
  <si>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</si>
  <si>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</si>
  <si>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</si>
  <si>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</si>
  <si>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</si>
  <si>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</si>
  <si>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</si>
  <si>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</si>
  <si>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</si>
  <si>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</si>
  <si>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</si>
  <si>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</si>
  <si>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</si>
  <si>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</si>
  <si>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</si>
  <si>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</si>
  <si>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</si>
  <si>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</si>
  <si>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</si>
  <si>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</si>
  <si>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</si>
  <si>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</si>
  <si>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</si>
  <si>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</si>
  <si>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</si>
  <si>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</si>
  <si>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</si>
  <si>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</si>
  <si>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</si>
  <si>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</si>
  <si>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</si>
  <si>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</si>
  <si>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</si>
  <si>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</si>
  <si>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</si>
  <si>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</si>
  <si>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</si>
  <si>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</si>
  <si>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</si>
  <si>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</si>
  <si>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</si>
  <si>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</si>
  <si>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</si>
  <si>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</si>
  <si>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</si>
  <si>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</si>
  <si>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</si>
  <si>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</si>
  <si>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</si>
  <si>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</si>
  <si>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</si>
  <si>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</si>
  <si>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</si>
  <si>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</si>
  <si>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</si>
  <si>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</si>
  <si>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</si>
  <si>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</si>
  <si>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</si>
  <si>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</si>
  <si>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</si>
  <si>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</si>
  <si>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</si>
  <si>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</si>
  <si>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</si>
  <si>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</si>
  <si>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</si>
  <si>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</si>
  <si>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</si>
  <si>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</si>
  <si>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</si>
  <si>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</si>
  <si>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</si>
  <si>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</si>
  <si>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</si>
  <si>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</si>
  <si>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</si>
  <si>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</si>
  <si>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</si>
  <si>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</si>
  <si>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</si>
  <si>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</si>
  <si>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</si>
  <si>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</si>
  <si>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</si>
  <si>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</si>
  <si>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</si>
  <si>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</si>
  <si>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</si>
  <si>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</si>
  <si>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</si>
  <si>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</si>
  <si>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</si>
  <si>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</si>
  <si>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</si>
  <si>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</si>
  <si>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</si>
  <si>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</si>
  <si>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</si>
  <si>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</si>
  <si>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</si>
  <si>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</si>
  <si>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</si>
  <si>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</si>
  <si>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</si>
  <si>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</si>
  <si>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</si>
  <si>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</si>
  <si>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</si>
  <si>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</si>
  <si>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</si>
  <si>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</si>
  <si>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</si>
  <si>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</si>
  <si>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</si>
  <si>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</si>
  <si>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</si>
  <si>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</si>
  <si>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</si>
  <si>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</si>
  <si>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</si>
  <si>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</si>
  <si>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</si>
  <si>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</si>
  <si>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</si>
  <si>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</si>
  <si>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</si>
  <si>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</si>
  <si>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</si>
  <si>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</si>
  <si>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</si>
  <si>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</si>
  <si>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</si>
  <si>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</si>
  <si>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</si>
  <si>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</si>
  <si>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</si>
  <si>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</si>
  <si>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</si>
  <si>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</si>
  <si>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</si>
  <si>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</si>
  <si>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</si>
  <si>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</si>
  <si>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</si>
  <si>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</si>
  <si>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</si>
  <si>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</si>
  <si>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</si>
  <si>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</si>
  <si>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</si>
  <si>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</si>
  <si>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</si>
  <si>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</si>
  <si>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</si>
  <si>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</si>
  <si>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</si>
  <si>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</si>
  <si>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</si>
  <si>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</si>
  <si>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</si>
  <si>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</si>
  <si>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</si>
  <si>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</si>
  <si>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</si>
  <si>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</si>
  <si>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</si>
  <si>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</si>
  <si>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</si>
  <si>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</si>
  <si>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</si>
  <si>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</si>
  <si>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</si>
  <si>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</si>
  <si>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</si>
  <si>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</si>
  <si>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</si>
  <si>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</si>
  <si>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</si>
  <si>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</si>
  <si>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</si>
  <si>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</si>
  <si>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</si>
  <si>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</si>
  <si>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</si>
  <si>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</si>
  <si>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</si>
  <si>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</si>
  <si>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</si>
  <si>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</si>
  <si>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</si>
  <si>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</si>
  <si>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</si>
  <si>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</si>
  <si>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</si>
  <si>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</si>
  <si>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</si>
  <si>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</si>
  <si>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</si>
  <si>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</si>
  <si>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</si>
  <si>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</si>
  <si>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</si>
  <si>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</si>
  <si>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</si>
  <si>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</si>
  <si>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</si>
  <si>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</si>
  <si>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</si>
  <si>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</si>
  <si>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</si>
  <si>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</si>
  <si>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</si>
  <si>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</si>
  <si>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</si>
  <si>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</si>
  <si>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</si>
  <si>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</si>
  <si>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</si>
  <si>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</si>
  <si>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</si>
  <si>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</si>
  <si>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</si>
  <si>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</si>
  <si>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</si>
  <si>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</si>
  <si>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</si>
  <si>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</si>
  <si>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</si>
  <si>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</si>
  <si>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</si>
  <si>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</si>
  <si>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</si>
  <si>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</si>
  <si>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</si>
  <si>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</si>
  <si>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</si>
  <si>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</si>
  <si>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</si>
  <si>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</si>
  <si>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</si>
  <si>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</si>
  <si>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</si>
  <si>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</si>
  <si>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</si>
  <si>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</si>
  <si>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</si>
  <si>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</si>
  <si>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</si>
  <si>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</si>
  <si>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</si>
  <si>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</si>
  <si>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</si>
  <si>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</si>
  <si>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</si>
  <si>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</si>
  <si>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</si>
  <si>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</si>
  <si>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</si>
  <si>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</si>
  <si>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</si>
  <si>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</si>
  <si>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</si>
  <si>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</si>
  <si>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</si>
  <si>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</si>
  <si>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</si>
  <si>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</si>
  <si>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</si>
  <si>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</si>
  <si>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</si>
  <si>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</si>
  <si>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</si>
  <si>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</si>
  <si>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</si>
  <si>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</si>
  <si>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</si>
  <si>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</si>
  <si>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</si>
  <si>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</si>
  <si>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</si>
  <si>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</si>
  <si>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</si>
  <si>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</si>
  <si>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</si>
  <si>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</si>
  <si>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</si>
  <si>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</si>
  <si>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</si>
  <si>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</si>
  <si>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</si>
  <si>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</si>
  <si>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</si>
  <si>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</si>
  <si>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</si>
  <si>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</si>
  <si>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</si>
  <si>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</si>
  <si>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</si>
  <si>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</si>
  <si>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</si>
  <si>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</si>
  <si>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</si>
  <si>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</si>
  <si>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</si>
  <si>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</si>
  <si>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</si>
  <si>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</si>
  <si>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</si>
  <si>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</si>
  <si>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</si>
  <si>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</si>
  <si>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</si>
  <si>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</si>
  <si>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</si>
  <si>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</si>
  <si>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</si>
  <si>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</si>
  <si>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</si>
  <si>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</si>
  <si>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</si>
  <si>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</si>
  <si>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</si>
  <si>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</si>
  <si>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</si>
  <si>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</si>
  <si>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</si>
  <si>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</si>
  <si>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</si>
  <si>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</si>
  <si>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</si>
  <si>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</si>
  <si>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</si>
  <si>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</si>
  <si>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</si>
  <si>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</si>
  <si>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</si>
  <si>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</si>
  <si>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</si>
  <si>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</si>
  <si>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</si>
  <si>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</si>
  <si>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</si>
  <si>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</si>
  <si>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</si>
  <si>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</si>
  <si>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</si>
  <si>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</si>
  <si>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</si>
  <si>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</si>
  <si>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</si>
  <si>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</si>
  <si>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</si>
  <si>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</si>
  <si>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</si>
  <si>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</si>
  <si>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</si>
  <si>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</si>
  <si>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</si>
  <si>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</si>
  <si>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</si>
  <si>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</si>
  <si>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</si>
  <si>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</si>
  <si>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</si>
  <si>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</si>
  <si>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</si>
  <si>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</si>
  <si>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</si>
  <si>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</si>
  <si>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</si>
  <si>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</si>
  <si>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</si>
  <si>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</si>
  <si>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</si>
  <si>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</si>
  <si>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</si>
  <si>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</si>
  <si>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</si>
  <si>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</si>
  <si>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</si>
  <si>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</si>
  <si>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</si>
  <si>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</si>
  <si>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</si>
  <si>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</si>
  <si>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</si>
  <si>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</si>
  <si>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</si>
  <si>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</si>
  <si>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</si>
  <si>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</si>
  <si>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</si>
  <si>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</si>
  <si>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</si>
  <si>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</si>
  <si>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</si>
  <si>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</si>
  <si>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</si>
  <si>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</si>
  <si>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</si>
  <si>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</si>
  <si>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</si>
  <si>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</si>
  <si>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</si>
  <si>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</si>
  <si>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</si>
  <si>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</si>
  <si>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</si>
  <si>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</si>
  <si>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</si>
  <si>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</si>
  <si>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</si>
  <si>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</si>
  <si>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</si>
  <si>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</si>
  <si>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</si>
  <si>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</si>
  <si>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</si>
  <si>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</si>
  <si>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</si>
  <si>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</si>
  <si>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</si>
  <si>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</si>
  <si>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</si>
  <si>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</si>
  <si>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</si>
  <si>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</si>
  <si>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</si>
  <si>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</si>
  <si>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</si>
  <si>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</si>
  <si>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</si>
  <si>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</si>
  <si>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</si>
  <si>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</si>
  <si>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</si>
  <si>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</si>
  <si>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</si>
  <si>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</si>
  <si>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</si>
  <si>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</si>
  <si>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</si>
  <si>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</si>
  <si>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</si>
  <si>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</si>
  <si>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</si>
  <si>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</si>
  <si>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</si>
  <si>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</si>
  <si>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</si>
  <si>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</si>
  <si>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</si>
  <si>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</si>
  <si>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</si>
  <si>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</si>
  <si>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</si>
  <si>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</si>
  <si>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</si>
  <si>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</si>
  <si>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</si>
  <si>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</si>
  <si>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</si>
  <si>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</si>
  <si>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</si>
  <si>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</si>
  <si>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</si>
  <si>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</si>
  <si>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</si>
  <si>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</si>
  <si>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</si>
  <si>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</si>
  <si>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</si>
  <si>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</si>
  <si>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</si>
  <si>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</si>
  <si>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</si>
  <si>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</si>
  <si>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</si>
  <si>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</si>
  <si>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</si>
  <si>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</si>
  <si>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</si>
  <si>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</si>
  <si>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</si>
  <si>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</si>
  <si>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</si>
  <si>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</si>
  <si>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</si>
  <si>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</si>
  <si>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</si>
  <si>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</si>
  <si>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</si>
  <si>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</si>
  <si>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</si>
  <si>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</si>
  <si>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</si>
  <si>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</si>
  <si>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</si>
  <si>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</si>
  <si>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</si>
  <si>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</si>
  <si>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</si>
  <si>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</si>
  <si>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</si>
  <si>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</si>
  <si>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</si>
  <si>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</si>
  <si>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</si>
  <si>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</si>
  <si>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</si>
  <si>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</si>
  <si>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</si>
  <si>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</si>
  <si>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</si>
  <si>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</si>
  <si>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</si>
  <si>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</si>
  <si>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</si>
  <si>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</si>
  <si>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</si>
  <si>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</si>
  <si>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</si>
  <si>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</si>
  <si>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</si>
  <si>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</si>
  <si>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</si>
  <si>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</si>
  <si>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</si>
  <si>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</si>
  <si>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</si>
  <si>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</si>
  <si>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</si>
  <si>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</si>
  <si>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</si>
  <si>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</si>
  <si>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</si>
  <si>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</si>
  <si>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</si>
  <si>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</si>
  <si>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</si>
  <si>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</si>
  <si>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</si>
  <si>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</si>
  <si>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</si>
  <si>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</si>
  <si>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</si>
  <si>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</si>
  <si>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</si>
  <si>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</si>
  <si>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</si>
  <si>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</si>
  <si>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</si>
  <si>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</si>
  <si>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</si>
  <si>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</si>
  <si>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</si>
  <si>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</si>
  <si>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</si>
  <si>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</si>
  <si>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</si>
  <si>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</si>
  <si>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</si>
  <si>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</si>
  <si>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</si>
  <si>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</si>
  <si>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</si>
  <si>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</si>
  <si>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</si>
  <si>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</si>
  <si>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</si>
  <si>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</si>
  <si>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</si>
  <si>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</si>
  <si>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</si>
  <si>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</si>
  <si>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</si>
  <si>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</si>
  <si>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</si>
  <si>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</si>
  <si>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</si>
  <si>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</si>
  <si>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</si>
  <si>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</si>
  <si>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</si>
  <si>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</si>
  <si>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</si>
  <si>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</si>
  <si>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</si>
  <si>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</si>
  <si>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</si>
  <si>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</si>
  <si>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</si>
  <si>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</si>
  <si>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</si>
  <si>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</si>
  <si>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</si>
  <si>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</si>
  <si>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</si>
  <si>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</si>
  <si>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</si>
  <si>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</si>
  <si>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</si>
  <si>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</si>
  <si>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</si>
  <si>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</si>
  <si>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</si>
  <si>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</si>
  <si>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</si>
  <si>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</si>
  <si>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</si>
  <si>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</si>
  <si>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</si>
  <si>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</si>
  <si>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</si>
  <si>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</si>
  <si>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</si>
  <si>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</si>
  <si>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</si>
  <si>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</si>
  <si>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</si>
  <si>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</si>
  <si>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</si>
  <si>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</si>
  <si>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</si>
  <si>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</si>
  <si>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</si>
  <si>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</si>
  <si>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</si>
  <si>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</si>
  <si>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</si>
  <si>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</si>
  <si>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</si>
  <si>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</si>
  <si>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</si>
  <si>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</si>
  <si>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</si>
  <si>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</si>
  <si>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</si>
  <si>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</si>
  <si>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</si>
  <si>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</si>
  <si>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</si>
  <si>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</si>
  <si>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</si>
  <si>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</si>
  <si>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</si>
  <si>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</si>
  <si>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</si>
  <si>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</si>
  <si>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</si>
  <si>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</si>
  <si>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</si>
  <si>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</si>
  <si>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</si>
  <si>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</si>
  <si>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</si>
  <si>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</si>
  <si>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</si>
  <si>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</si>
  <si>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</si>
  <si>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</si>
  <si>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</si>
  <si>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</si>
  <si>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</si>
  <si>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</si>
  <si>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</si>
  <si>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</si>
  <si>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</si>
  <si>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</si>
  <si>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</si>
  <si>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</si>
  <si>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</si>
  <si>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</si>
  <si>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</si>
  <si>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</si>
  <si>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</si>
  <si>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</si>
  <si>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</si>
  <si>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</si>
  <si>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</si>
  <si>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</si>
  <si>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</si>
  <si>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</si>
  <si>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</si>
  <si>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</si>
  <si>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</si>
  <si>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</si>
  <si>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</si>
  <si>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</si>
  <si>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</si>
  <si>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</si>
  <si>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</si>
  <si>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</si>
  <si>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</si>
  <si>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</si>
  <si>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</si>
  <si>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</si>
  <si>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</si>
  <si>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</si>
  <si>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</si>
  <si>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</si>
  <si>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</si>
  <si>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</si>
  <si>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</si>
  <si>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</si>
  <si>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</si>
  <si>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</si>
  <si>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</si>
  <si>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</si>
  <si>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</si>
  <si>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</si>
  <si>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</si>
  <si>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</si>
  <si>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</si>
  <si>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</si>
  <si>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</si>
  <si>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</si>
  <si>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</si>
  <si>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</si>
  <si>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</si>
  <si>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</si>
  <si>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</si>
  <si>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</si>
  <si>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</si>
  <si>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</si>
  <si>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</si>
  <si>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</si>
  <si>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</si>
  <si>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</si>
  <si>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</si>
  <si>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</si>
  <si>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</si>
  <si>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</si>
  <si>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</si>
  <si>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</si>
  <si>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</si>
  <si>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</si>
  <si>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</si>
  <si>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</si>
  <si>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</si>
  <si>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</si>
  <si>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</si>
  <si>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</si>
  <si>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</si>
  <si>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</si>
  <si>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</si>
  <si>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</si>
  <si>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</si>
  <si>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</si>
  <si>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</si>
  <si>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</si>
  <si>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</si>
  <si>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</si>
  <si>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</si>
  <si>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</si>
  <si>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</si>
  <si>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</si>
  <si>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</si>
  <si>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</si>
  <si>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</si>
  <si>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</si>
  <si>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</si>
  <si>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</si>
  <si>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</si>
  <si>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</si>
  <si>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</si>
  <si>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</si>
  <si>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</si>
  <si>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</si>
  <si>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</si>
  <si>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</si>
  <si>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</si>
  <si>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</si>
  <si>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</si>
  <si>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</si>
  <si>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</si>
  <si>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</si>
  <si>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</si>
  <si>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</si>
  <si>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</si>
  <si>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</si>
  <si>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</si>
  <si>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</si>
  <si>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</si>
  <si>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</si>
  <si>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</si>
  <si>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</si>
  <si>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</si>
  <si>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</si>
  <si>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</si>
  <si>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</si>
  <si>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</si>
  <si>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</si>
  <si>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</si>
  <si>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</si>
  <si>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</si>
  <si>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</si>
  <si>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</si>
  <si>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</si>
  <si>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</si>
  <si>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</si>
  <si>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</si>
  <si>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</si>
  <si>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</si>
  <si>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</si>
  <si>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</si>
  <si>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</si>
  <si>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</si>
  <si>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</si>
  <si>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</si>
  <si>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</si>
  <si>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</si>
  <si>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</si>
  <si>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</si>
  <si>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</si>
  <si>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</si>
  <si>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</si>
  <si>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</si>
  <si>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</si>
  <si>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</si>
  <si>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</si>
  <si>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</si>
  <si>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</si>
  <si>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</si>
  <si>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</si>
  <si>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</si>
  <si>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</si>
  <si>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</si>
  <si>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</si>
  <si>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</si>
  <si>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</si>
  <si>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</si>
  <si>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</si>
  <si>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</si>
  <si>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</si>
  <si>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</si>
  <si>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</si>
  <si>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</si>
  <si>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</si>
  <si>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</si>
  <si>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</si>
  <si>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</si>
  <si>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</si>
  <si>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</si>
  <si>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</si>
  <si>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</si>
  <si>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</si>
  <si>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</si>
  <si>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</si>
  <si>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</si>
  <si>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</si>
  <si>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</si>
  <si>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</si>
  <si>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</si>
  <si>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</si>
  <si>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</si>
  <si>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</si>
  <si>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</si>
  <si>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</si>
  <si>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</si>
  <si>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</si>
  <si>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</si>
  <si>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</si>
  <si>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</si>
  <si>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</si>
  <si>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</si>
  <si>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</si>
  <si>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</si>
  <si>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</si>
  <si>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</si>
  <si>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</si>
  <si>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</si>
  <si>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</si>
  <si>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</si>
  <si>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</si>
  <si>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</si>
  <si>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</si>
  <si>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</si>
  <si>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</si>
  <si>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</si>
  <si>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</si>
  <si>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</si>
  <si>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</si>
  <si>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</si>
  <si>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</si>
  <si>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</si>
  <si>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</si>
  <si>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</si>
  <si>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</si>
  <si>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</si>
  <si>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</si>
  <si>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</si>
  <si>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</si>
  <si>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</si>
  <si>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</si>
  <si>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</si>
  <si>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</si>
  <si>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</si>
  <si>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</si>
  <si>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</si>
  <si>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</si>
  <si>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</si>
  <si>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</si>
  <si>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</si>
  <si>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</si>
  <si>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</si>
  <si>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</si>
  <si>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</si>
  <si>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</si>
  <si>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</si>
  <si>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</si>
  <si>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</si>
  <si>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</si>
  <si>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</si>
  <si>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</si>
  <si>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</si>
  <si>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</si>
  <si>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</si>
  <si>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</si>
  <si>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</si>
  <si>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</si>
  <si>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</si>
  <si>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</si>
  <si>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</si>
  <si>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</si>
  <si>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</si>
  <si>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</si>
  <si>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</si>
  <si>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</si>
  <si>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</si>
  <si>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</si>
  <si>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</si>
  <si>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</si>
  <si>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</si>
  <si>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</si>
  <si>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</si>
  <si>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</si>
  <si>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</si>
  <si>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</si>
  <si>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</si>
  <si>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</si>
  <si>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</si>
  <si>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</si>
  <si>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</si>
  <si>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</si>
  <si>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</si>
  <si>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</si>
  <si>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</si>
  <si>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</si>
  <si>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</si>
  <si>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</si>
  <si>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</si>
  <si>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</si>
  <si>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</si>
  <si>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</si>
  <si>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</si>
  <si>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</si>
  <si>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</si>
  <si>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</si>
  <si>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</si>
  <si>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</si>
  <si>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</si>
  <si>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</si>
  <si>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</si>
  <si>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</si>
  <si>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</si>
  <si>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</si>
  <si>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</si>
  <si>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</si>
  <si>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</si>
  <si>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</si>
  <si>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</si>
  <si>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</si>
  <si>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</si>
  <si>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</si>
  <si>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</si>
  <si>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</si>
  <si>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</si>
  <si>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</si>
  <si>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</si>
  <si>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</si>
  <si>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</si>
  <si>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</si>
  <si>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</si>
  <si>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</si>
  <si>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</si>
  <si>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</si>
  <si>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</si>
  <si>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</si>
  <si>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</si>
  <si>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</si>
  <si>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</si>
  <si>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</si>
  <si>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</si>
  <si>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</si>
  <si>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</si>
  <si>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</si>
  <si>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</si>
  <si>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</si>
  <si>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</si>
  <si>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</si>
  <si>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</si>
  <si>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</si>
  <si>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</si>
  <si>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</si>
  <si>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</si>
  <si>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</si>
  <si>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</si>
  <si>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</si>
  <si>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</si>
  <si>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</si>
  <si>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</si>
  <si>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</si>
  <si>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</si>
  <si>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</si>
  <si>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</si>
  <si>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</si>
  <si>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</si>
  <si>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</si>
  <si>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</si>
  <si>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</si>
  <si>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</si>
  <si>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</si>
  <si>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</si>
  <si>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</si>
  <si>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</si>
  <si>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</si>
  <si>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</si>
  <si>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</si>
  <si>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</si>
  <si>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</si>
  <si>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</si>
  <si>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</si>
  <si>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</si>
  <si>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</si>
  <si>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</si>
  <si>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</si>
  <si>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</si>
  <si>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</si>
  <si>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</si>
  <si>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</si>
  <si>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</si>
  <si>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</si>
  <si>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</si>
  <si>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</si>
  <si>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</si>
  <si>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</si>
  <si>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</si>
  <si>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</si>
  <si>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</si>
  <si>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</si>
  <si>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</si>
  <si>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</si>
  <si>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</si>
  <si>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</si>
  <si>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</si>
  <si>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</si>
  <si>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</si>
  <si>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</si>
  <si>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</si>
  <si>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</si>
  <si>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</si>
  <si>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</si>
  <si>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</si>
  <si>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</si>
  <si>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</si>
  <si>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</si>
  <si>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</si>
  <si>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</si>
  <si>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</si>
  <si>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</si>
  <si>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</si>
  <si>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</si>
  <si>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</si>
  <si>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</si>
  <si>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</si>
  <si>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</si>
  <si>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</si>
  <si>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</si>
  <si>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</si>
  <si>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</si>
  <si>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</si>
  <si>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</si>
  <si>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</si>
  <si>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</si>
  <si>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</si>
  <si>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</si>
  <si>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</si>
  <si>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</si>
  <si>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</si>
  <si>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</si>
  <si>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</si>
  <si>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</si>
  <si>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</si>
  <si>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</si>
  <si>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</si>
  <si>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</si>
  <si>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</si>
  <si>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</si>
  <si>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</si>
  <si>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</si>
  <si>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</si>
  <si>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</si>
  <si>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</si>
  <si>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</si>
  <si>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</si>
  <si>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</si>
  <si>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</si>
  <si>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</si>
  <si>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</si>
  <si>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</si>
  <si>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</si>
  <si>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</si>
  <si>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</si>
  <si>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</si>
  <si>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</si>
  <si>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</si>
  <si>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</si>
  <si>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</si>
  <si>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</si>
  <si>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</si>
  <si>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</si>
  <si>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</si>
  <si>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</si>
  <si>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</si>
  <si>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</si>
  <si>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</si>
  <si>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</si>
  <si>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</si>
  <si>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</si>
  <si>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</si>
  <si>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</si>
  <si>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</si>
  <si>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</si>
  <si>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</si>
  <si>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</si>
  <si>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</si>
  <si>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</si>
  <si>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</si>
  <si>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</si>
  <si>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</si>
  <si>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</si>
  <si>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</si>
  <si>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</si>
  <si>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</si>
  <si>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</si>
  <si>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</si>
  <si>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</si>
  <si>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</si>
  <si>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</si>
  <si>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</si>
  <si>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</si>
  <si>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</si>
  <si>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</si>
  <si>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</si>
  <si>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</si>
  <si>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</si>
  <si>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</si>
  <si>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</si>
  <si>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</si>
  <si>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</si>
  <si>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</si>
  <si>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</si>
  <si>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</si>
  <si>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</si>
  <si>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</si>
  <si>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</si>
  <si>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</si>
  <si>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</si>
  <si>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</si>
  <si>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</si>
  <si>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</si>
  <si>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</si>
  <si>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</si>
  <si>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</si>
  <si>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</si>
  <si>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</si>
  <si>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</si>
  <si>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</si>
  <si>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</si>
  <si>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</si>
  <si>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</si>
  <si>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</si>
  <si>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</si>
  <si>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</si>
  <si>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</si>
  <si>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</si>
  <si>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</si>
  <si>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</si>
  <si>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</si>
  <si>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</si>
  <si>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</si>
  <si>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</si>
  <si>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</si>
  <si>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</si>
  <si>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</si>
  <si>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</si>
  <si>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</si>
  <si>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</si>
  <si>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</si>
  <si>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</si>
  <si>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</si>
  <si>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</si>
  <si>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</si>
  <si>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</si>
  <si>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</si>
  <si>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</si>
  <si>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</si>
  <si>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</si>
  <si>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</si>
  <si>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</si>
  <si>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</si>
  <si>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</si>
  <si>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</si>
  <si>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</si>
  <si>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</si>
  <si>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</si>
  <si>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</si>
  <si>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</si>
  <si>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</si>
  <si>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</si>
  <si>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</si>
  <si>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</si>
  <si>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</si>
  <si>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</si>
  <si>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</si>
  <si>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</si>
  <si>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</si>
  <si>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</si>
  <si>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</si>
  <si>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</si>
  <si>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</si>
  <si>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</si>
  <si>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</si>
  <si>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</si>
  <si>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</si>
  <si>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</si>
  <si>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</si>
  <si>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</si>
  <si>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</si>
  <si>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</si>
  <si>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</si>
  <si>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</si>
  <si>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</si>
  <si>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</si>
  <si>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</si>
  <si>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</si>
  <si>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</si>
  <si>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</si>
  <si>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</si>
  <si>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</si>
  <si>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</si>
  <si>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</si>
  <si>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</si>
  <si>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</si>
  <si>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</si>
  <si>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</si>
  <si>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</si>
  <si>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</si>
  <si>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</si>
  <si>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</si>
  <si>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</si>
  <si>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</si>
  <si>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</si>
  <si>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</si>
  <si>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</si>
  <si>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</si>
  <si>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</si>
  <si>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</si>
  <si>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</si>
  <si>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</si>
  <si>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</si>
  <si>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</si>
  <si>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</si>
  <si>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</si>
  <si>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</si>
  <si>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</si>
  <si>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</si>
  <si>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</si>
  <si>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</si>
  <si>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</si>
  <si>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</si>
  <si>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</si>
  <si>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</si>
  <si>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</si>
  <si>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</si>
  <si>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</si>
  <si>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</si>
  <si>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</si>
  <si>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</si>
  <si>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</si>
  <si>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</si>
  <si>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</si>
  <si>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</si>
  <si>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</si>
  <si>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</si>
  <si>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</si>
  <si>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</si>
  <si>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</si>
  <si>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</si>
  <si>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</si>
  <si>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</si>
  <si>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</si>
  <si>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</si>
  <si>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</si>
  <si>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</si>
  <si>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</si>
  <si>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</si>
  <si>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</si>
  <si>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</si>
  <si>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</si>
  <si>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</si>
  <si>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</si>
  <si>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</si>
  <si>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</si>
  <si>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</si>
  <si>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</si>
  <si>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</si>
  <si>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</si>
  <si>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</si>
  <si>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</si>
  <si>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</si>
  <si>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</si>
  <si>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</si>
  <si>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</si>
  <si>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</si>
  <si>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</si>
  <si>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</si>
  <si>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</si>
  <si>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</si>
  <si>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</si>
  <si>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</si>
  <si>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</si>
  <si>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</si>
  <si>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</si>
  <si>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</si>
  <si>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</si>
  <si>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</si>
  <si>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</si>
  <si>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</si>
  <si>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</si>
  <si>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</si>
  <si>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</si>
  <si>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</si>
  <si>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</si>
  <si>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</si>
  <si>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</si>
  <si>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</si>
  <si>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</si>
  <si>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</si>
  <si>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</si>
  <si>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</si>
  <si>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</si>
  <si>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</si>
  <si>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</si>
  <si>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</si>
  <si>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</si>
  <si>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</si>
  <si>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</si>
  <si>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</si>
  <si>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</si>
  <si>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</si>
  <si>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</si>
  <si>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</si>
  <si>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</si>
  <si>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</si>
  <si>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</si>
  <si>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</si>
  <si>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</si>
  <si>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</si>
  <si>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</si>
  <si>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</si>
  <si>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</si>
  <si>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</si>
  <si>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</si>
  <si>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</si>
  <si>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</si>
  <si>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</si>
  <si>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</si>
  <si>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</si>
  <si>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</si>
  <si>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</si>
  <si>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</si>
  <si>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</si>
  <si>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</si>
  <si>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</si>
  <si>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</si>
  <si>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</si>
  <si>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</si>
  <si>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</si>
  <si>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</si>
  <si>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</si>
  <si>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</si>
  <si>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</si>
  <si>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</si>
  <si>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</si>
  <si>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</si>
  <si>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</si>
  <si>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</si>
  <si>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</si>
  <si>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</si>
  <si>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</si>
  <si>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</si>
  <si>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</si>
  <si>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</si>
  <si>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</si>
  <si>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</si>
  <si>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</si>
  <si>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</si>
  <si>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</si>
  <si>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</si>
  <si>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</si>
  <si>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</si>
  <si>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</si>
  <si>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</si>
  <si>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</si>
  <si>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</si>
  <si>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</si>
  <si>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</si>
  <si>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</si>
  <si>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</si>
  <si>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</si>
  <si>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</si>
  <si>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</si>
  <si>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</si>
  <si>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</si>
  <si>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</si>
  <si>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</si>
  <si>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</si>
  <si>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</si>
  <si>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</si>
  <si>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</si>
  <si>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</si>
  <si>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</si>
  <si>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</si>
  <si>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</si>
  <si>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</si>
  <si>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</si>
  <si>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</si>
  <si>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</si>
  <si>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</si>
  <si>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</si>
  <si>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</si>
  <si>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</si>
  <si>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</si>
  <si>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</si>
  <si>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</si>
  <si>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</si>
  <si>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</si>
  <si>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</si>
  <si>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</si>
  <si>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</si>
  <si>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</si>
  <si>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</si>
  <si>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</si>
  <si>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</si>
  <si>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</si>
  <si>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</si>
  <si>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</si>
  <si>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</si>
  <si>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</si>
  <si>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</si>
  <si>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</si>
  <si>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</si>
  <si>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</si>
  <si>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</si>
  <si>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</si>
  <si>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</si>
  <si>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</si>
  <si>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</si>
  <si>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</si>
  <si>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</si>
  <si>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</si>
  <si>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</si>
  <si>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</si>
  <si>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</si>
  <si>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</si>
  <si>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</si>
  <si>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</si>
  <si>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</si>
  <si>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</si>
  <si>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</si>
  <si>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</si>
  <si>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</si>
  <si>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</si>
  <si>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</si>
  <si>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</si>
  <si>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</si>
  <si>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</si>
  <si>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</si>
  <si>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</si>
  <si>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</si>
  <si>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</si>
  <si>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</si>
  <si>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</si>
  <si>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</si>
  <si>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</si>
  <si>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</si>
  <si>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</si>
  <si>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</si>
  <si>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</si>
  <si>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</si>
  <si>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</si>
  <si>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</si>
  <si>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</si>
  <si>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</si>
  <si>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</si>
  <si>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</si>
  <si>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</si>
  <si>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</si>
  <si>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</si>
  <si>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</si>
  <si>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</si>
  <si>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</si>
  <si>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</si>
  <si>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</si>
  <si>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</si>
  <si>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</si>
  <si>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</si>
  <si>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</si>
  <si>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</si>
  <si>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</si>
  <si>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</si>
  <si>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</si>
  <si>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</si>
  <si>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</si>
  <si>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</si>
  <si>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</si>
  <si>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</si>
  <si>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</si>
  <si>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</si>
  <si>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</si>
  <si>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</si>
  <si>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</si>
  <si>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</si>
  <si>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</si>
  <si>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</si>
  <si>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</si>
  <si>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</si>
  <si>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</si>
  <si>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</si>
  <si>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</si>
  <si>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</si>
  <si>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</si>
  <si>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</si>
  <si>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</si>
  <si>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</si>
  <si>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</si>
  <si>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</si>
  <si>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</si>
  <si>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</si>
  <si>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</si>
  <si>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</si>
  <si>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</si>
  <si>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</si>
  <si>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</si>
  <si>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</si>
  <si>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</si>
  <si>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</si>
  <si>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</si>
  <si>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</si>
  <si>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</si>
  <si>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</si>
  <si>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</si>
  <si>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</si>
  <si>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</si>
  <si>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</si>
  <si>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</si>
  <si>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</si>
  <si>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</si>
  <si>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</si>
  <si>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</si>
  <si>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</si>
  <si>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</si>
  <si>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</si>
  <si>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</si>
  <si>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</si>
  <si>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</si>
  <si>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</si>
  <si>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</si>
  <si>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</si>
  <si>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</si>
  <si>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</si>
  <si>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</si>
  <si>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</si>
  <si>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</si>
  <si>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</si>
  <si>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</si>
  <si>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</si>
  <si>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</si>
  <si>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</si>
  <si>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</si>
  <si>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</si>
  <si>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</si>
  <si>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</si>
  <si>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</si>
  <si>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</si>
  <si>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</si>
  <si>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</si>
  <si>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</si>
  <si>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</si>
  <si>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</si>
  <si>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</si>
  <si>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</si>
  <si>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</si>
  <si>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</si>
  <si>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</si>
  <si>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</si>
  <si>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</si>
  <si>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</si>
  <si>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</si>
  <si>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</si>
  <si>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</si>
  <si>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</si>
  <si>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</si>
  <si>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</si>
  <si>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</si>
  <si>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</si>
  <si>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</si>
  <si>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</si>
  <si>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</si>
  <si>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</si>
  <si>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</si>
  <si>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</si>
  <si>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</si>
  <si>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</si>
  <si>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</si>
  <si>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</si>
  <si>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</si>
  <si>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</si>
  <si>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</si>
  <si>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</si>
  <si>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</si>
  <si>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</si>
  <si>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</si>
  <si>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</si>
  <si>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</si>
  <si>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</si>
  <si>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</si>
  <si>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</si>
  <si>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</si>
  <si>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</si>
  <si>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</si>
  <si>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</si>
  <si>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</si>
  <si>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</si>
  <si>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</si>
  <si>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</si>
  <si>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</si>
  <si>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</si>
  <si>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</si>
  <si>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</si>
  <si>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</si>
  <si>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</si>
  <si>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</si>
  <si>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</si>
  <si>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</si>
  <si>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</si>
  <si>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</si>
  <si>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</si>
  <si>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</si>
  <si>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</si>
  <si>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</si>
  <si>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</si>
  <si>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</si>
  <si>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</si>
  <si>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</si>
  <si>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</si>
  <si>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</si>
  <si>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</si>
  <si>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</si>
  <si>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</si>
  <si>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</si>
  <si>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</si>
  <si>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</si>
  <si>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</si>
  <si>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</si>
  <si>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</si>
  <si>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</si>
  <si>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</si>
  <si>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</si>
  <si>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</si>
  <si>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</si>
  <si>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</si>
  <si>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</si>
  <si>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</si>
  <si>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</si>
  <si>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</si>
  <si>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</si>
  <si>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</si>
  <si>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</si>
  <si>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</si>
  <si>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</si>
  <si>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</si>
  <si>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</si>
  <si>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</si>
  <si>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</si>
  <si>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</si>
  <si>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</si>
  <si>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</si>
  <si>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</si>
  <si>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</si>
  <si>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</si>
  <si>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</si>
  <si>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</si>
  <si>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</si>
  <si>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</si>
  <si>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</si>
  <si>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</si>
  <si>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</si>
  <si>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</si>
  <si>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</si>
  <si>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</si>
  <si>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</si>
  <si>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</si>
  <si>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</si>
  <si>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</si>
  <si>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</si>
  <si>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</si>
  <si>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</si>
  <si>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</si>
  <si>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</si>
  <si>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</si>
  <si>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</si>
  <si>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</si>
  <si>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</si>
  <si>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</si>
  <si>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</si>
  <si>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</si>
  <si>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</si>
  <si>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</si>
  <si>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</si>
  <si>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</si>
  <si>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</si>
  <si>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</si>
  <si>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</si>
  <si>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</si>
  <si>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</si>
  <si>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</si>
  <si>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</si>
  <si>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</si>
  <si>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</si>
  <si>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</si>
  <si>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</si>
  <si>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</si>
  <si>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</si>
  <si>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</si>
  <si>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</si>
  <si>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</si>
  <si>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</si>
  <si>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</si>
  <si>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</si>
  <si>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</si>
  <si>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</si>
  <si>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</si>
  <si>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</si>
  <si>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</si>
  <si>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</si>
  <si>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</si>
  <si>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</si>
  <si>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</si>
  <si>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</si>
  <si>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</si>
  <si>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</si>
  <si>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</si>
  <si>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</si>
  <si>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</si>
  <si>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</si>
  <si>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</si>
  <si>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</si>
  <si>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</si>
  <si>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</si>
  <si>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</si>
  <si>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</si>
  <si>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</si>
  <si>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</si>
  <si>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</si>
  <si>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</si>
  <si>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</si>
  <si>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</si>
  <si>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</si>
  <si>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</si>
  <si>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</si>
  <si>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</si>
  <si>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</si>
  <si>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</si>
  <si>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</si>
  <si>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</si>
  <si>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</si>
  <si>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</si>
  <si>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</si>
  <si>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</si>
  <si>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</si>
  <si>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</si>
  <si>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</si>
  <si>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</si>
  <si>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</si>
  <si>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</si>
  <si>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</si>
  <si>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</si>
  <si>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</si>
  <si>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</si>
  <si>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</si>
  <si>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</si>
  <si>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</si>
  <si>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</si>
  <si>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</si>
  <si>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</si>
  <si>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</si>
  <si>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</si>
  <si>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</si>
  <si>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</si>
  <si>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</si>
  <si>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</si>
  <si>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</si>
  <si>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</si>
  <si>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</si>
  <si>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</si>
  <si>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</si>
  <si>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</si>
  <si>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</si>
  <si>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</si>
  <si>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</si>
  <si>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</si>
  <si>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</si>
  <si>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</si>
  <si>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</si>
  <si>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</si>
  <si>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</si>
  <si>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</si>
  <si>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</si>
  <si>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</si>
  <si>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</si>
  <si>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</si>
  <si>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</si>
  <si>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</si>
  <si>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</si>
  <si>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</si>
  <si>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</si>
  <si>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</si>
  <si>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</si>
  <si>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</si>
  <si>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</si>
  <si>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</si>
  <si>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</si>
  <si>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</si>
  <si>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</si>
  <si>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</si>
  <si>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</si>
  <si>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</si>
  <si>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</si>
  <si>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</si>
  <si>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</si>
  <si>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</si>
  <si>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</si>
  <si>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</si>
  <si>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</si>
  <si>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</si>
  <si>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</si>
  <si>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</si>
  <si>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</si>
  <si>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</si>
  <si>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</si>
  <si>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</si>
  <si>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</si>
  <si>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</si>
  <si>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</si>
  <si>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</si>
  <si>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</si>
  <si>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</si>
  <si>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</si>
  <si>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</si>
  <si>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</si>
  <si>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</si>
  <si>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</si>
  <si>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</si>
  <si>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</si>
  <si>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</si>
  <si>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</si>
  <si>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</si>
  <si>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</si>
  <si>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</si>
  <si>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</si>
  <si>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</si>
  <si>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</si>
  <si>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</si>
  <si>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</si>
  <si>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</si>
  <si>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</si>
  <si>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</si>
  <si>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</si>
  <si>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</si>
  <si>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</si>
  <si>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</si>
  <si>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</si>
  <si>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</si>
  <si>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</si>
  <si>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</si>
  <si>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</si>
  <si>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</si>
  <si>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</si>
  <si>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</si>
  <si>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</si>
  <si>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</si>
  <si>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</si>
  <si>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</si>
  <si>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</si>
  <si>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</si>
  <si>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</si>
  <si>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</si>
  <si>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</si>
  <si>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</si>
  <si>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</si>
  <si>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</si>
  <si>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</si>
  <si>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</si>
  <si>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</si>
  <si>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</si>
  <si>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</si>
  <si>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</si>
  <si>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</si>
  <si>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</si>
  <si>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</si>
  <si>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</si>
  <si>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</si>
  <si>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</si>
  <si>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</si>
  <si>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</si>
  <si>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</si>
  <si>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</si>
  <si>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</si>
  <si>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</si>
  <si>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</si>
  <si>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</si>
  <si>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</si>
  <si>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</si>
  <si>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</si>
  <si>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</si>
  <si>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</si>
  <si>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</si>
  <si>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</si>
  <si>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</si>
  <si>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</si>
  <si>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</si>
  <si>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</si>
  <si>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</si>
  <si>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</si>
  <si>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</si>
  <si>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</si>
  <si>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</si>
  <si>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</si>
  <si>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</si>
  <si>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</si>
  <si>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</si>
  <si>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</si>
  <si>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</si>
  <si>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</si>
  <si>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</si>
  <si>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</si>
  <si>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</si>
  <si>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</si>
  <si>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</si>
  <si>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</si>
  <si>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</si>
  <si>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</si>
  <si>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</si>
  <si>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</si>
  <si>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</si>
  <si>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</si>
  <si>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</si>
  <si>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</si>
  <si>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</si>
  <si>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</si>
  <si>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</si>
  <si>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</si>
  <si>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</si>
  <si>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</si>
  <si>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</si>
  <si>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</si>
  <si>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</si>
  <si>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</si>
  <si>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</si>
  <si>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</si>
  <si>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</si>
  <si>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</si>
  <si>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</si>
  <si>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</si>
  <si>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</si>
  <si>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</si>
  <si>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</si>
  <si>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</si>
  <si>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</si>
  <si>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</si>
  <si>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</si>
  <si>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</si>
  <si>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</si>
  <si>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</si>
  <si>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</si>
  <si>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</si>
  <si>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</si>
  <si>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</si>
  <si>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</si>
  <si>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</si>
  <si>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</si>
  <si>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</si>
  <si>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</si>
  <si>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</si>
  <si>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</si>
  <si>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</si>
  <si>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</si>
  <si>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</si>
  <si>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</si>
  <si>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</si>
  <si>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</si>
  <si>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</si>
  <si>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</si>
  <si>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</si>
  <si>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</si>
  <si>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</si>
  <si>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</si>
  <si>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</si>
  <si>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</si>
  <si>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</si>
  <si>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</si>
  <si>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</si>
  <si>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</si>
  <si>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</si>
  <si>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</si>
  <si>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</si>
  <si>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</si>
  <si>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</si>
  <si>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</si>
  <si>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</si>
  <si>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</si>
  <si>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</si>
  <si>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</si>
  <si>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</si>
  <si>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</si>
  <si>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</si>
  <si>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</si>
  <si>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</si>
  <si>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</si>
  <si>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</si>
  <si>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</si>
  <si>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</si>
  <si>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</si>
  <si>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</si>
  <si>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</si>
  <si>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</si>
  <si>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</si>
  <si>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</si>
  <si>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</si>
  <si>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</si>
  <si>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</si>
  <si>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</si>
  <si>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</si>
  <si>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</si>
  <si>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</si>
  <si>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</si>
  <si>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</si>
  <si>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</si>
  <si>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</si>
  <si>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</si>
  <si>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</si>
  <si>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</si>
  <si>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</si>
  <si>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</si>
  <si>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</si>
  <si>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</si>
  <si>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</si>
  <si>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</si>
  <si>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</si>
  <si>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</si>
  <si>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</si>
  <si>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</si>
  <si>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</si>
  <si>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</si>
  <si>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</si>
  <si>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</si>
  <si>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</si>
  <si>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</si>
  <si>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</si>
  <si>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</si>
  <si>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</si>
  <si>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</si>
  <si>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</si>
  <si>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</si>
  <si>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</si>
  <si>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</si>
  <si>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</si>
  <si>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</si>
  <si>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</si>
  <si>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</si>
  <si>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</si>
  <si>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</si>
  <si>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</si>
  <si>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</si>
  <si>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</si>
  <si>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</si>
  <si>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</si>
  <si>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</si>
  <si>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</si>
  <si>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</si>
  <si>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</si>
  <si>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</si>
  <si>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</si>
  <si>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</si>
  <si>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</si>
  <si>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</si>
  <si>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</si>
  <si>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</si>
  <si>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</si>
  <si>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</si>
  <si>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</si>
  <si>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</si>
  <si>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</si>
  <si>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</si>
  <si>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</si>
  <si>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</si>
  <si>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</si>
  <si>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</si>
  <si>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</si>
  <si>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</si>
  <si>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</si>
  <si>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</si>
  <si>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</si>
  <si>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</si>
  <si>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</si>
  <si>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</si>
  <si>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</si>
  <si>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</si>
  <si>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</si>
  <si>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</si>
  <si>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</si>
  <si>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</si>
  <si>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</si>
  <si>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</si>
  <si>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</si>
  <si>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</si>
  <si>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</si>
  <si>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</si>
  <si>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</si>
  <si>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</si>
  <si>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</si>
  <si>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</si>
  <si>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</si>
  <si>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</si>
  <si>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</si>
  <si>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</si>
  <si>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</si>
  <si>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</si>
  <si>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</si>
  <si>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</si>
  <si>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</si>
  <si>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</si>
  <si>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</si>
  <si>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</si>
  <si>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</si>
  <si>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</si>
  <si>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</si>
  <si>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</si>
  <si>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</si>
  <si>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</si>
  <si>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</si>
  <si>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</si>
  <si>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</si>
  <si>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</si>
  <si>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</si>
  <si>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</si>
  <si>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</si>
  <si>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</si>
  <si>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</si>
  <si>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</si>
  <si>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</si>
  <si>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</si>
  <si>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</si>
  <si>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</si>
  <si>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</si>
  <si>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</si>
  <si>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</si>
  <si>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</si>
  <si>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</si>
  <si>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</si>
  <si>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</si>
  <si>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</si>
  <si>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</si>
  <si>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</si>
  <si>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</si>
  <si>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</si>
  <si>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</si>
  <si>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</si>
  <si>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</si>
  <si>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</si>
  <si>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</si>
  <si>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</si>
  <si>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</si>
  <si>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</si>
  <si>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</si>
  <si>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</si>
  <si>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</si>
  <si>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</si>
  <si>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</si>
  <si>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</si>
  <si>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</si>
  <si>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</si>
  <si>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</si>
  <si>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</si>
  <si>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</si>
  <si>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</si>
  <si>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</si>
  <si>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</si>
  <si>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</si>
  <si>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</si>
  <si>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</si>
  <si>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</si>
  <si>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</si>
  <si>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</si>
  <si>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</si>
  <si>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</si>
  <si>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</si>
  <si>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</si>
  <si>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</si>
  <si>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</si>
  <si>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</si>
  <si>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</si>
  <si>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</si>
  <si>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</si>
  <si>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</si>
  <si>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</si>
  <si>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</si>
  <si>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</si>
  <si>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</si>
  <si>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</si>
  <si>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</si>
  <si>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</si>
  <si>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</si>
  <si>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</si>
  <si>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</si>
  <si>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</si>
  <si>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</si>
  <si>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</si>
  <si>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</si>
  <si>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</si>
  <si>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</si>
  <si>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</si>
  <si>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</si>
  <si>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</si>
  <si>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</si>
  <si>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</si>
  <si>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</si>
  <si>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</si>
  <si>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</si>
  <si>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</si>
  <si>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</si>
  <si>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</si>
  <si>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</si>
  <si>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</si>
  <si>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</si>
  <si>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</si>
  <si>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</si>
  <si>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</si>
  <si>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</si>
  <si>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</si>
  <si>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</si>
  <si>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</si>
  <si>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</si>
  <si>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</si>
  <si>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</si>
  <si>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</si>
  <si>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</si>
  <si>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</si>
  <si>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</si>
  <si>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</si>
  <si>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</si>
  <si>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</si>
  <si>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</si>
  <si>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</si>
  <si>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</si>
  <si>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</si>
  <si>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</si>
  <si>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</si>
  <si>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</si>
  <si>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</si>
  <si>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</si>
  <si>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</si>
  <si>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</si>
  <si>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</si>
  <si>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</si>
  <si>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</si>
  <si>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</si>
  <si>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</si>
  <si>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</si>
  <si>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</si>
  <si>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</si>
  <si>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</si>
  <si>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</si>
  <si>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</si>
  <si>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</si>
  <si>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</si>
  <si>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</si>
  <si>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</si>
  <si>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</si>
  <si>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</si>
  <si>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</si>
  <si>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</si>
  <si>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</si>
  <si>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</si>
  <si>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</si>
  <si>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</si>
  <si>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</si>
  <si>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</si>
  <si>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</si>
  <si>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</si>
  <si>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</si>
  <si>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</si>
  <si>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</si>
  <si>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</si>
  <si>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</si>
  <si>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</si>
  <si>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</si>
  <si>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</si>
  <si>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</si>
  <si>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</si>
  <si>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</si>
  <si>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</si>
  <si>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</si>
  <si>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</si>
  <si>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</si>
  <si>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</si>
  <si>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</si>
  <si>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</si>
  <si>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</si>
  <si>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</si>
  <si>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</si>
  <si>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</si>
  <si>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</si>
  <si>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</si>
  <si>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</si>
  <si>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</si>
  <si>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</si>
  <si>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</si>
  <si>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</si>
  <si>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</si>
  <si>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</si>
  <si>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</si>
  <si>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</si>
  <si>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</si>
  <si>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</si>
  <si>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</si>
  <si>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</si>
  <si>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</si>
  <si>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</si>
  <si>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</si>
  <si>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</si>
  <si>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</si>
  <si>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</si>
  <si>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</si>
  <si>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</si>
  <si>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</si>
  <si>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</si>
  <si>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</si>
  <si>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</si>
  <si>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</si>
  <si>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</si>
  <si>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</si>
  <si>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</si>
  <si>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</si>
  <si>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</si>
  <si>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</si>
  <si>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</si>
  <si>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</si>
  <si>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</si>
  <si>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</si>
  <si>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</si>
  <si>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</si>
  <si>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</si>
  <si>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</si>
  <si>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</si>
  <si>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</si>
  <si>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</si>
  <si>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</si>
  <si>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</si>
  <si>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</si>
  <si>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</si>
  <si>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</si>
  <si>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</si>
  <si>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</si>
  <si>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</si>
  <si>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</si>
  <si>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</si>
  <si>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</si>
  <si>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</si>
  <si>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</si>
  <si>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</si>
  <si>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</si>
  <si>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</si>
  <si>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</si>
  <si>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</si>
  <si>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</si>
  <si>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</si>
  <si>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</si>
  <si>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</si>
  <si>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</si>
  <si>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</si>
  <si>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</si>
  <si>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</si>
  <si>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</si>
  <si>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</si>
  <si>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</si>
  <si>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</si>
  <si>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</si>
  <si>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</si>
  <si>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</si>
  <si>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</si>
  <si>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</si>
  <si>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</si>
  <si>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</si>
  <si>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</si>
  <si>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</si>
  <si>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</si>
  <si>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</si>
  <si>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</si>
  <si>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</si>
  <si>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</si>
  <si>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</si>
  <si>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</si>
  <si>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</si>
  <si>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</si>
  <si>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</si>
  <si>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</si>
  <si>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</si>
  <si>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</si>
  <si>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</si>
  <si>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</si>
  <si>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</si>
  <si>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</si>
  <si>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</si>
  <si>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</si>
  <si>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</si>
  <si>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</si>
  <si>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</si>
  <si>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</si>
  <si>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</si>
  <si>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</si>
  <si>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</si>
  <si>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</si>
  <si>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</si>
  <si>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</si>
  <si>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</si>
  <si>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</si>
  <si>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</si>
  <si>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</si>
  <si>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</si>
  <si>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</si>
  <si>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</si>
  <si>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</si>
  <si>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</si>
  <si>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</si>
  <si>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</si>
  <si>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</si>
  <si>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</si>
  <si>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</si>
  <si>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</si>
  <si>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</si>
  <si>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</si>
  <si>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</si>
  <si>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</si>
  <si>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</si>
  <si>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</si>
  <si>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</si>
  <si>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</si>
  <si>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</si>
  <si>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</si>
  <si>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</si>
  <si>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</si>
  <si>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</si>
  <si>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</si>
  <si>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</si>
  <si>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</si>
  <si>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</si>
  <si>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</si>
  <si>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</si>
  <si>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</si>
  <si>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</si>
  <si>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</si>
  <si>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</si>
  <si>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</si>
  <si>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</si>
  <si>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</si>
  <si>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</si>
  <si>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</si>
  <si>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</si>
  <si>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</si>
  <si>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</si>
  <si>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</si>
  <si>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</si>
  <si>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</si>
  <si>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</si>
  <si>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</si>
  <si>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</si>
  <si>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</si>
  <si>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</si>
  <si>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</si>
  <si>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</si>
  <si>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</si>
  <si>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</si>
  <si>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</si>
  <si>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</si>
  <si>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</si>
  <si>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</si>
  <si>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</si>
  <si>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</si>
  <si>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</si>
  <si>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</si>
  <si>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</si>
  <si>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</si>
  <si>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</si>
  <si>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</si>
  <si>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</si>
  <si>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</si>
  <si>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</si>
  <si>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</si>
  <si>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</si>
  <si>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</si>
  <si>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</si>
  <si>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</si>
  <si>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</si>
  <si>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</si>
  <si>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</si>
  <si>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</si>
  <si>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</si>
  <si>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</si>
  <si>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</si>
  <si>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</si>
  <si>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</si>
  <si>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</si>
  <si>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</si>
  <si>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</si>
  <si>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</si>
  <si>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</si>
  <si>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</si>
  <si>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</si>
  <si>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</si>
  <si>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</si>
  <si>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</si>
  <si>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</si>
  <si>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</si>
  <si>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</si>
  <si>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</si>
  <si>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</si>
  <si>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</si>
  <si>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</si>
  <si>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</si>
  <si>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</si>
  <si>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</si>
  <si>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</si>
  <si>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</si>
  <si>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</si>
  <si>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</si>
  <si>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</si>
  <si>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</si>
  <si>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</si>
  <si>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</si>
  <si>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</si>
  <si>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</si>
  <si>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</si>
  <si>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</si>
  <si>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</si>
  <si>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</si>
  <si>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</si>
  <si>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</si>
  <si>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</si>
  <si>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</si>
  <si>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</si>
  <si>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</si>
  <si>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</si>
  <si>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</si>
  <si>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</si>
  <si>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</si>
  <si>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</si>
  <si>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</si>
  <si>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</si>
  <si>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</si>
  <si>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</si>
  <si>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</si>
  <si>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</si>
  <si>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</si>
  <si>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</si>
  <si>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</si>
  <si>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</si>
  <si>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</si>
  <si>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</si>
  <si>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</si>
  <si>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</si>
  <si>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</si>
  <si>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</si>
  <si>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</si>
  <si>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</si>
  <si>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</si>
  <si>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</si>
  <si>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</si>
  <si>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</si>
  <si>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</si>
  <si>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</si>
  <si>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</si>
  <si>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</si>
  <si>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</si>
  <si>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</si>
  <si>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</si>
  <si>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</si>
  <si>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</si>
  <si>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</si>
  <si>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</si>
  <si>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</si>
  <si>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</si>
  <si>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</si>
  <si>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</si>
  <si>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</si>
  <si>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</si>
  <si>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</si>
  <si>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</si>
  <si>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</si>
  <si>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</si>
  <si>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</si>
  <si>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</si>
  <si>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</si>
  <si>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</si>
  <si>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</si>
  <si>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</si>
  <si>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</si>
  <si>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</si>
  <si>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</si>
  <si>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</si>
  <si>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</si>
  <si>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</si>
  <si>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</si>
  <si>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</si>
  <si>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</si>
  <si>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</si>
  <si>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</si>
  <si>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</si>
  <si>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</si>
  <si>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</si>
  <si>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</si>
  <si>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</si>
  <si>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</si>
  <si>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</si>
  <si>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</si>
  <si>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</si>
  <si>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</si>
  <si>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</si>
  <si>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</si>
  <si>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</si>
  <si>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</si>
  <si>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</si>
  <si>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</si>
  <si>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</si>
  <si>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</si>
  <si>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</si>
  <si>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</si>
  <si>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</si>
  <si>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</si>
  <si>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</si>
  <si>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</si>
  <si>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</si>
  <si>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</si>
  <si>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</si>
  <si>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</si>
  <si>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</si>
  <si>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</si>
  <si>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</si>
  <si>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</si>
  <si>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</si>
  <si>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</si>
  <si>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</si>
  <si>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</si>
  <si>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</si>
  <si>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</si>
  <si>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</si>
  <si>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</si>
  <si>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</si>
  <si>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</si>
  <si>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</si>
  <si>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</si>
  <si>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</si>
  <si>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</si>
  <si>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</si>
  <si>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</si>
  <si>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</si>
  <si>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</si>
  <si>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</si>
  <si>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</si>
  <si>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</si>
  <si>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</si>
  <si>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</si>
  <si>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</si>
  <si>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</si>
  <si>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</si>
  <si>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</si>
  <si>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</si>
  <si>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</si>
  <si>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</si>
  <si>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</si>
  <si>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</si>
  <si>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</si>
  <si>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</si>
  <si>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</si>
  <si>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</si>
  <si>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</si>
  <si>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</si>
  <si>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</si>
  <si>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</si>
  <si>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</si>
  <si>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</si>
  <si>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</si>
  <si>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</si>
  <si>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</si>
  <si>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</si>
  <si>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</si>
  <si>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</si>
  <si>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</si>
  <si>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</si>
  <si>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</si>
  <si>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</si>
  <si>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</si>
  <si>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</si>
  <si>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</si>
  <si>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</si>
  <si>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</si>
  <si>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</si>
  <si>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</si>
  <si>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</si>
  <si>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</si>
  <si>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</si>
  <si>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</si>
  <si>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</si>
  <si>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</si>
  <si>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</si>
  <si>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</si>
  <si>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</si>
  <si>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</si>
  <si>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</si>
  <si>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</si>
  <si>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</si>
  <si>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</si>
  <si>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</si>
  <si>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</si>
  <si>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</si>
  <si>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</si>
  <si>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</si>
  <si>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</si>
  <si>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</si>
  <si>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</si>
  <si>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</si>
  <si>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</si>
  <si>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</si>
  <si>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</si>
  <si>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</si>
  <si>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</si>
  <si>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</si>
  <si>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</si>
  <si>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</si>
  <si>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</si>
  <si>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</si>
  <si>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</si>
  <si>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</si>
  <si>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</si>
  <si>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</si>
  <si>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</si>
  <si>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</si>
  <si>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</si>
  <si>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</si>
  <si>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</si>
  <si>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</si>
  <si>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</si>
  <si>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</si>
  <si>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</si>
  <si>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</si>
  <si>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</si>
  <si>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</si>
  <si>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</si>
  <si>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</si>
  <si>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</si>
  <si>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</si>
  <si>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</si>
  <si>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</si>
  <si>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</si>
  <si>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</si>
  <si>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</si>
  <si>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</si>
  <si>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</si>
  <si>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</si>
  <si>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</si>
  <si>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</si>
  <si>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</si>
  <si>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</si>
  <si>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</si>
  <si>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</si>
  <si>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</si>
  <si>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</si>
  <si>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</si>
  <si>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</si>
  <si>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</si>
  <si>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</si>
  <si>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</si>
  <si>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</si>
  <si>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</si>
  <si>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</si>
  <si>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</si>
  <si>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</si>
  <si>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</si>
  <si>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</si>
  <si>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</si>
  <si>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</si>
  <si>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</si>
  <si>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</si>
  <si>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</si>
  <si>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</si>
  <si>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</si>
  <si>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</si>
  <si>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</si>
  <si>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</si>
  <si>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</si>
  <si>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</si>
  <si>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</si>
  <si>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</si>
  <si>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</si>
  <si>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</si>
  <si>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</si>
  <si>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</si>
  <si>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</si>
  <si>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</si>
  <si>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</si>
  <si>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</si>
  <si>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</si>
  <si>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</si>
  <si>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</si>
  <si>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</si>
  <si>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</si>
  <si>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</si>
  <si>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</si>
  <si>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</si>
  <si>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</si>
  <si>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</si>
  <si>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</si>
  <si>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</si>
  <si>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</si>
  <si>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</si>
  <si>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</si>
  <si>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</si>
  <si>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</si>
  <si>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</si>
  <si>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</si>
  <si>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</si>
  <si>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</si>
  <si>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</si>
  <si>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</si>
  <si>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</si>
  <si>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</si>
  <si>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</si>
  <si>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</si>
  <si>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</si>
  <si>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</si>
  <si>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</si>
  <si>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</si>
  <si>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</si>
  <si>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</si>
  <si>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</si>
  <si>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</si>
  <si>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</si>
  <si>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</si>
  <si>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</si>
  <si>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</si>
  <si>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</si>
  <si>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</si>
  <si>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</si>
  <si>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</si>
  <si>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</si>
  <si>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</si>
  <si>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</si>
  <si>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</si>
  <si>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</si>
  <si>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</si>
  <si>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</si>
  <si>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</si>
  <si>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</si>
  <si>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</si>
  <si>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</si>
  <si>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</si>
  <si>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</si>
  <si>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</si>
  <si>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</si>
  <si>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</si>
  <si>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</si>
  <si>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</si>
  <si>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</si>
  <si>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</si>
  <si>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</si>
  <si>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</si>
  <si>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</si>
  <si>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</si>
  <si>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</si>
  <si>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</si>
  <si>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</si>
  <si>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</si>
  <si>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</si>
  <si>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</si>
  <si>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</si>
  <si>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</si>
  <si>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</si>
  <si>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</si>
  <si>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</si>
  <si>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</si>
  <si>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</si>
  <si>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</si>
  <si>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</si>
  <si>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</si>
  <si>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</si>
  <si>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</si>
  <si>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</si>
  <si>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</si>
  <si>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</si>
  <si>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</si>
  <si>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</si>
  <si>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</si>
  <si>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</si>
  <si>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</si>
  <si>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</si>
  <si>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</si>
  <si>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</si>
  <si>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</si>
  <si>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</si>
  <si>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</si>
  <si>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</si>
  <si>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</si>
  <si>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</si>
  <si>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</si>
  <si>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</si>
  <si>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</si>
  <si>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</si>
  <si>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</si>
  <si>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</si>
  <si>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</si>
  <si>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</si>
  <si>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</si>
  <si>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</si>
  <si>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</si>
  <si>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</si>
  <si>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</si>
  <si>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</si>
  <si>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</si>
  <si>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</si>
  <si>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</si>
  <si>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</si>
  <si>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</si>
  <si>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</si>
  <si>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</si>
  <si>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</si>
  <si>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</si>
  <si>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</si>
  <si>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</si>
  <si>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</si>
  <si>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</si>
  <si>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</si>
  <si>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</si>
  <si>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</si>
  <si>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</si>
  <si>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</si>
  <si>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</si>
  <si>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</si>
  <si>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</si>
  <si>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</si>
  <si>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</si>
  <si>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</si>
  <si>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</si>
  <si>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</si>
  <si>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</si>
  <si>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</si>
  <si>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</si>
  <si>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</si>
  <si>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</si>
  <si>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</si>
  <si>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</si>
  <si>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</si>
  <si>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</si>
  <si>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</si>
  <si>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</si>
  <si>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</si>
  <si>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</si>
  <si>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</si>
  <si>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</si>
  <si>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</si>
  <si>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</si>
  <si>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</si>
  <si>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</si>
  <si>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</si>
  <si>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</si>
  <si>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</si>
  <si>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</si>
  <si>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</si>
  <si>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</si>
  <si>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</si>
  <si>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</si>
  <si>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</si>
  <si>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</si>
  <si>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</si>
  <si>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</si>
  <si>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</si>
  <si>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</si>
  <si>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</si>
  <si>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</si>
  <si>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</si>
  <si>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</si>
  <si>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</si>
  <si>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</si>
  <si>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</si>
  <si>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</si>
  <si>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</si>
  <si>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</si>
  <si>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</si>
  <si>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</si>
  <si>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</si>
  <si>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</si>
  <si>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</si>
  <si>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</si>
  <si>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</si>
  <si>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</si>
  <si>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</si>
  <si>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</si>
  <si>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</si>
  <si>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</si>
  <si>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</si>
  <si>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</si>
  <si>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</si>
  <si>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</si>
  <si>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</si>
  <si>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</si>
  <si>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</si>
  <si>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</si>
  <si>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</si>
  <si>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</si>
  <si>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</si>
  <si>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</si>
  <si>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</si>
  <si>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</si>
  <si>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</si>
  <si>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</si>
  <si>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</si>
  <si>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</si>
  <si>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</si>
  <si>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</si>
  <si>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</si>
  <si>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</si>
  <si>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</si>
  <si>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</si>
  <si>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</si>
  <si>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</si>
  <si>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</si>
  <si>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</si>
  <si>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</si>
  <si>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</si>
  <si>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</si>
  <si>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</si>
  <si>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</si>
  <si>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</si>
  <si>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</si>
  <si>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</si>
  <si>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</si>
  <si>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</si>
  <si>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</si>
  <si>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</si>
  <si>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</si>
  <si>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</si>
  <si>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</si>
  <si>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</si>
  <si>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</si>
  <si>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</si>
  <si>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</si>
  <si>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</si>
  <si>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</si>
  <si>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</si>
  <si>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</si>
  <si>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</si>
  <si>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</si>
  <si>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</si>
  <si>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</si>
  <si>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</si>
  <si>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</si>
  <si>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</si>
  <si>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</si>
  <si>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</si>
  <si>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</si>
  <si>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</si>
  <si>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</si>
  <si>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</si>
  <si>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</si>
  <si>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</si>
  <si>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</si>
  <si>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</si>
  <si>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</si>
  <si>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</si>
  <si>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</si>
  <si>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</si>
  <si>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</si>
  <si>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</si>
  <si>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</si>
  <si>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</si>
  <si>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</si>
  <si>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</si>
  <si>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</si>
  <si>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</si>
  <si>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</si>
  <si>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</si>
  <si>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</si>
  <si>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</si>
  <si>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</si>
  <si>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</si>
  <si>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</si>
  <si>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</si>
  <si>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</si>
  <si>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</si>
  <si>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</si>
  <si>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</si>
  <si>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</si>
  <si>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</si>
  <si>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</si>
  <si>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</si>
  <si>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</si>
  <si>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</si>
  <si>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</si>
  <si>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</si>
  <si>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</si>
  <si>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</si>
  <si>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</si>
  <si>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</si>
  <si>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</si>
  <si>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</si>
  <si>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</si>
  <si>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</si>
  <si>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</si>
  <si>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</si>
  <si>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</si>
  <si>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</si>
  <si>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</si>
  <si>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</si>
  <si>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</si>
  <si>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</si>
  <si>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</si>
  <si>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</si>
  <si>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</si>
  <si>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</si>
  <si>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</si>
  <si>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</si>
  <si>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</si>
  <si>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</si>
  <si>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</si>
  <si>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</si>
  <si>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</si>
  <si>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</si>
  <si>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</si>
  <si>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</si>
  <si>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</si>
  <si>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</si>
  <si>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</si>
  <si>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</si>
  <si>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</si>
  <si>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</si>
  <si>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</si>
  <si>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</si>
  <si>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</si>
  <si>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</si>
  <si>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</si>
  <si>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</si>
  <si>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</si>
  <si>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</si>
  <si>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</si>
  <si>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</si>
  <si>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</si>
  <si>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</si>
  <si>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</si>
  <si>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</si>
  <si>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</si>
  <si>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</si>
  <si>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</si>
  <si>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</si>
  <si>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</si>
  <si>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</si>
  <si>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</si>
  <si>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</si>
  <si>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</si>
  <si>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</si>
  <si>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</si>
  <si>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</si>
  <si>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</si>
  <si>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</si>
  <si>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</si>
  <si>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</si>
  <si>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</si>
  <si>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</si>
  <si>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</si>
  <si>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</si>
  <si>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</si>
  <si>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</si>
  <si>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</si>
  <si>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</si>
  <si>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</si>
  <si>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</si>
  <si>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</si>
  <si>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</si>
  <si>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</si>
  <si>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</si>
  <si>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</si>
  <si>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</si>
  <si>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</si>
  <si>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</si>
  <si>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</si>
  <si>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</si>
  <si>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</si>
  <si>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</si>
  <si>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</si>
  <si>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</si>
  <si>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</si>
  <si>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</si>
  <si>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</si>
  <si>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</si>
  <si>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</si>
  <si>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</si>
  <si>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</si>
  <si>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</si>
  <si>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</si>
  <si>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</si>
  <si>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</si>
  <si>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</si>
  <si>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</si>
  <si>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</si>
  <si>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</si>
  <si>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</si>
  <si>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</si>
  <si>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</si>
  <si>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</si>
  <si>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</si>
  <si>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</si>
  <si>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</si>
  <si>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</si>
  <si>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</si>
  <si>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</si>
  <si>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</si>
  <si>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</si>
  <si>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</si>
  <si>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</si>
  <si>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</si>
  <si>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</si>
  <si>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</si>
  <si>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</si>
  <si>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</si>
  <si>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</si>
  <si>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</si>
  <si>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</si>
  <si>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</si>
  <si>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</si>
  <si>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</si>
  <si>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</si>
  <si>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</si>
  <si>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</si>
  <si>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</si>
  <si>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</si>
  <si>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</si>
  <si>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</si>
  <si>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</si>
  <si>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</si>
  <si>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</si>
  <si>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</si>
  <si>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</si>
  <si>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</si>
  <si>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</si>
  <si>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</si>
  <si>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</si>
  <si>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</si>
  <si>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</si>
  <si>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</si>
  <si>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</si>
  <si>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</si>
  <si>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</si>
  <si>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</si>
  <si>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</si>
  <si>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</si>
  <si>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</si>
  <si>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</si>
  <si>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</si>
  <si>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</si>
  <si>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</si>
  <si>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</si>
  <si>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</si>
  <si>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</si>
  <si>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</si>
  <si>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</si>
  <si>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</si>
  <si>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</si>
  <si>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</si>
  <si>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</si>
  <si>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</si>
  <si>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</si>
  <si>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</si>
  <si>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</si>
  <si>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</si>
  <si>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</si>
  <si>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</si>
  <si>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</si>
  <si>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</si>
  <si>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</si>
  <si>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</si>
  <si>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</si>
  <si>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</si>
  <si>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</si>
  <si>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</si>
  <si>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</si>
  <si>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</si>
  <si>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</si>
  <si>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</si>
  <si>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</si>
  <si>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</si>
  <si>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</si>
  <si>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</si>
  <si>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</si>
  <si>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</si>
  <si>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</si>
  <si>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</si>
  <si>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</si>
  <si>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</si>
  <si>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</si>
  <si>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</si>
  <si>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</si>
  <si>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</si>
  <si>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</si>
  <si>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</si>
  <si>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</si>
  <si>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</si>
  <si>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</si>
  <si>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</si>
  <si>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</si>
  <si>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</si>
  <si>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</si>
  <si>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</si>
  <si>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</si>
  <si>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</si>
  <si>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</si>
  <si>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</si>
  <si>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</si>
  <si>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</si>
  <si>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</si>
  <si>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</si>
  <si>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</si>
  <si>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</si>
  <si>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</si>
  <si>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</si>
  <si>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</si>
  <si>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</si>
  <si>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</si>
  <si>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</si>
  <si>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</si>
  <si>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</si>
  <si>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</si>
  <si>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</si>
  <si>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</si>
  <si>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</si>
  <si>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</si>
  <si>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</si>
  <si>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</si>
  <si>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</si>
  <si>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</si>
  <si>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</si>
  <si>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</si>
  <si>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</si>
  <si>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</si>
  <si>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</si>
  <si>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</si>
  <si>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</si>
  <si>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</si>
  <si>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</si>
  <si>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</si>
  <si>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</si>
  <si>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</si>
  <si>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</si>
  <si>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</si>
  <si>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</si>
  <si>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</si>
  <si>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</si>
  <si>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</si>
  <si>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</si>
  <si>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</si>
  <si>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</si>
  <si>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</si>
  <si>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</si>
  <si>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</si>
  <si>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</si>
  <si>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</si>
  <si>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</si>
  <si>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</si>
  <si>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</si>
  <si>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</si>
  <si>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</si>
  <si>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</si>
  <si>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</si>
  <si>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</si>
  <si>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</si>
  <si>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</si>
  <si>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</si>
  <si>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</si>
  <si>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</si>
  <si>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</si>
  <si>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</si>
  <si>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</si>
  <si>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</si>
  <si>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</si>
  <si>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</si>
  <si>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</si>
  <si>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</si>
  <si>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</si>
  <si>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</si>
  <si>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</si>
  <si>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</si>
  <si>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</si>
  <si>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</si>
  <si>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</si>
  <si>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</si>
  <si>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</si>
  <si>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</si>
  <si>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</si>
  <si>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</si>
  <si>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</si>
  <si>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</si>
  <si>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</si>
  <si>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</si>
  <si>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</si>
  <si>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</si>
  <si>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</si>
  <si>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</si>
  <si>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</si>
  <si>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</si>
  <si>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</si>
  <si>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</si>
  <si>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</si>
  <si>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</si>
  <si>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</si>
  <si>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</si>
  <si>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</si>
  <si>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</si>
  <si>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</si>
  <si>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</si>
  <si>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</si>
  <si>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</si>
  <si>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</si>
  <si>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</si>
  <si>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</si>
  <si>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</si>
  <si>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</si>
  <si>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</si>
  <si>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</si>
  <si>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</si>
  <si>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</si>
  <si>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</si>
  <si>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</si>
  <si>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</si>
  <si>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</si>
  <si>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</si>
  <si>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</si>
  <si>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</si>
  <si>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</si>
  <si>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</si>
  <si>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</si>
  <si>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</si>
  <si>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</si>
  <si>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</si>
  <si>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</si>
  <si>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</si>
  <si>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</si>
  <si>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</si>
  <si>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</si>
  <si>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</si>
  <si>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</si>
  <si>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</si>
  <si>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</si>
  <si>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</si>
  <si>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</si>
  <si>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</si>
  <si>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</si>
  <si>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</si>
  <si>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</si>
  <si>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</si>
  <si>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</si>
  <si>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</si>
  <si>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</si>
  <si>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</si>
  <si>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</si>
  <si>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</si>
  <si>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</si>
  <si>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</si>
  <si>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</si>
  <si>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</si>
  <si>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</si>
  <si>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</si>
  <si>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</si>
  <si>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</si>
  <si>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</si>
  <si>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</si>
  <si>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</si>
  <si>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</si>
  <si>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</si>
  <si>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</si>
  <si>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</si>
  <si>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</si>
  <si>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</si>
  <si>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</si>
  <si>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</si>
  <si>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</si>
  <si>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</si>
  <si>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</si>
  <si>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</si>
  <si>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</si>
  <si>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</si>
  <si>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</si>
  <si>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</si>
  <si>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</si>
  <si>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</si>
  <si>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</si>
  <si>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</si>
  <si>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</si>
  <si>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</si>
  <si>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</si>
  <si>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</si>
  <si>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</si>
  <si>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</si>
  <si>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</si>
  <si>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</si>
  <si>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</si>
  <si>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</si>
  <si>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</si>
  <si>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</si>
  <si>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</si>
  <si>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</si>
  <si>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</si>
  <si>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</si>
  <si>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</si>
  <si>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</si>
  <si>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</si>
  <si>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</si>
  <si>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</si>
  <si>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</si>
  <si>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</si>
  <si>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</si>
  <si>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</si>
  <si>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</si>
  <si>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</si>
  <si>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</si>
  <si>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</si>
  <si>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</si>
  <si>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</si>
  <si>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</si>
  <si>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</si>
  <si>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</si>
  <si>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</si>
  <si>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</si>
  <si>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</si>
  <si>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</si>
  <si>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</si>
  <si>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</si>
  <si>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</si>
  <si>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</si>
  <si>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</si>
  <si>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</si>
  <si>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</si>
  <si>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</si>
  <si>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</si>
  <si>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</si>
  <si>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</si>
  <si>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</si>
  <si>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</si>
  <si>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</si>
  <si>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</si>
  <si>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</si>
  <si>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</si>
  <si>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</si>
  <si>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</si>
  <si>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</si>
  <si>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</si>
  <si>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</si>
  <si>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</si>
  <si>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</si>
  <si>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</si>
  <si>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</si>
  <si>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</si>
  <si>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</si>
  <si>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</si>
  <si>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</si>
  <si>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</si>
  <si>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</si>
  <si>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</si>
  <si>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</si>
  <si>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</si>
  <si>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</si>
  <si>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</si>
  <si>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</si>
  <si>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</si>
  <si>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</si>
  <si>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</si>
  <si>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</si>
  <si>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</si>
  <si>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</si>
  <si>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</si>
  <si>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</si>
  <si>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</si>
  <si>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</si>
  <si>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</si>
  <si>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</si>
  <si>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</si>
  <si>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</si>
  <si>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</si>
  <si>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</si>
  <si>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</si>
  <si>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</si>
  <si>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</si>
  <si>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</si>
  <si>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</si>
  <si>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</si>
  <si>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</si>
  <si>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</si>
  <si>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</si>
  <si>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</si>
  <si>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</si>
  <si>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</si>
  <si>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</si>
  <si>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</si>
  <si>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</si>
  <si>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</si>
  <si>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</si>
  <si>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</si>
  <si>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</si>
  <si>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</si>
  <si>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</si>
  <si>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</si>
  <si>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</si>
  <si>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</si>
  <si>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</si>
  <si>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</si>
  <si>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</si>
  <si>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</si>
  <si>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</si>
  <si>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</si>
  <si>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</si>
  <si>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</si>
  <si>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</si>
  <si>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</si>
  <si>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</si>
  <si>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</si>
  <si>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</si>
  <si>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</si>
  <si>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</si>
  <si>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</si>
  <si>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</si>
  <si>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</si>
  <si>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</si>
  <si>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</si>
  <si>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</si>
  <si>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</si>
  <si>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</si>
  <si>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</si>
  <si>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</si>
  <si>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</si>
  <si>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</si>
  <si>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</si>
  <si>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</si>
  <si>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</si>
  <si>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</si>
  <si>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</si>
  <si>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</si>
  <si>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</si>
  <si>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</si>
  <si>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</si>
  <si>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</si>
  <si>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</si>
  <si>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</si>
  <si>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</si>
  <si>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</si>
  <si>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</si>
  <si>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</si>
  <si>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</si>
  <si>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</si>
  <si>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</si>
  <si>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</si>
  <si>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</si>
  <si>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</si>
  <si>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</si>
  <si>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</si>
  <si>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</si>
  <si>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</si>
  <si>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</si>
  <si>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</si>
  <si>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</si>
  <si>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</si>
  <si>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</si>
  <si>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</si>
  <si>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</si>
  <si>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</si>
  <si>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</si>
  <si>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</si>
  <si>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</si>
  <si>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</si>
  <si>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</si>
  <si>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</si>
  <si>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</si>
  <si>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</si>
  <si>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</si>
  <si>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</si>
  <si>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</si>
  <si>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</si>
  <si>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</si>
  <si>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</si>
  <si>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</si>
  <si>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</si>
  <si>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</si>
  <si>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</si>
  <si>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</si>
  <si>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</si>
  <si>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</si>
  <si>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</si>
  <si>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</si>
  <si>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</si>
  <si>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</si>
  <si>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</si>
  <si>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</si>
  <si>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</si>
  <si>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</si>
  <si>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</si>
  <si>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</si>
  <si>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</si>
  <si>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</si>
  <si>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</si>
  <si>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</si>
  <si>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</si>
  <si>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</si>
  <si>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</si>
  <si>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</si>
  <si>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</si>
  <si>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</si>
  <si>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</si>
  <si>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</si>
  <si>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</si>
  <si>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</si>
  <si>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</si>
  <si>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</si>
  <si>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</si>
  <si>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</si>
  <si>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</si>
  <si>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</si>
  <si>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</si>
  <si>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</si>
  <si>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</si>
  <si>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</si>
  <si>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</si>
  <si>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</si>
  <si>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</si>
  <si>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</si>
  <si>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</si>
  <si>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</si>
  <si>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</si>
  <si>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</si>
  <si>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</si>
  <si>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</si>
  <si>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</si>
  <si>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</si>
  <si>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</si>
  <si>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</si>
  <si>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</si>
  <si>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</si>
  <si>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</si>
  <si>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</si>
  <si>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</si>
  <si>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</si>
  <si>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</si>
  <si>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</si>
  <si>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</si>
  <si>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</si>
  <si>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</si>
  <si>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</si>
  <si>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</si>
  <si>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</si>
  <si>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</si>
  <si>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</si>
  <si>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</si>
  <si>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</si>
  <si>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</si>
  <si>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</si>
  <si>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</si>
  <si>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</si>
  <si>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</si>
  <si>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</si>
  <si>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</si>
  <si>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</si>
  <si>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</si>
  <si>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</si>
  <si>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</si>
  <si>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</si>
  <si>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</si>
  <si>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</si>
  <si>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</si>
  <si>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</si>
  <si>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</si>
  <si>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</si>
  <si>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</si>
  <si>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</si>
  <si>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</si>
  <si>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</si>
  <si>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</si>
  <si>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</si>
  <si>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</si>
  <si>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</si>
  <si>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</si>
  <si>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</si>
  <si>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</si>
  <si>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</si>
  <si>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</si>
  <si>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</si>
  <si>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</si>
  <si>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</si>
  <si>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</si>
  <si>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</si>
  <si>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</si>
  <si>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</si>
  <si>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</si>
  <si>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</si>
  <si>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</si>
  <si>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</si>
  <si>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</si>
  <si>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</si>
  <si>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</si>
  <si>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</si>
  <si>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</si>
  <si>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</si>
  <si>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</si>
  <si>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</si>
  <si>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</si>
  <si>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</si>
  <si>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</si>
  <si>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</si>
  <si>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</si>
  <si>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</si>
  <si>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</si>
  <si>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</si>
  <si>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</si>
  <si>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</si>
  <si>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</si>
  <si>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</si>
  <si>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</si>
  <si>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</si>
  <si>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</si>
  <si>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</si>
  <si>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</si>
  <si>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</si>
  <si>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</si>
  <si>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</si>
  <si>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</si>
  <si>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</si>
  <si>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</si>
  <si>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</si>
  <si>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</si>
  <si>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</si>
  <si>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</si>
  <si>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</si>
  <si>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</si>
  <si>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</si>
  <si>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</si>
  <si>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</si>
  <si>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</si>
  <si>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</si>
  <si>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</si>
  <si>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</si>
  <si>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</si>
  <si>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</si>
  <si>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</si>
  <si>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</si>
  <si>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</si>
  <si>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</si>
  <si>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</si>
  <si>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</si>
  <si>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</si>
  <si>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</si>
  <si>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</si>
  <si>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</si>
  <si>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</si>
  <si>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</si>
  <si>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</si>
  <si>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</si>
  <si>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</si>
  <si>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</si>
  <si>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</si>
  <si>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</si>
  <si>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</si>
  <si>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</si>
  <si>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</si>
  <si>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</si>
  <si>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</si>
  <si>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</si>
  <si>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</si>
  <si>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</si>
  <si>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</si>
  <si>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</si>
  <si>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</si>
  <si>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</si>
  <si>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</si>
  <si>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</si>
  <si>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</si>
  <si>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</si>
  <si>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</si>
  <si>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</si>
  <si>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</si>
  <si>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</si>
  <si>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</si>
  <si>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</si>
  <si>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</si>
  <si>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</si>
  <si>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</si>
  <si>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</si>
  <si>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</si>
  <si>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</si>
  <si>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</si>
  <si>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</si>
  <si>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</si>
  <si>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</si>
  <si>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</si>
  <si>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</si>
  <si>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</si>
  <si>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</si>
  <si>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</si>
  <si>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</si>
  <si>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</si>
  <si>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</si>
  <si>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</si>
  <si>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</si>
  <si>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</si>
  <si>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</si>
  <si>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</si>
  <si>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</si>
  <si>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</si>
  <si>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</si>
  <si>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</si>
  <si>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</si>
  <si>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</si>
  <si>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</si>
  <si>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</si>
  <si>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</si>
  <si>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</si>
  <si>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</si>
  <si>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</si>
  <si>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</si>
  <si>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</si>
  <si>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</si>
  <si>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</si>
  <si>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</si>
  <si>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</si>
  <si>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</si>
  <si>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</si>
  <si>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</si>
  <si>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</si>
  <si>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</si>
  <si>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</si>
  <si>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</si>
  <si>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</si>
  <si>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</si>
  <si>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</si>
  <si>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</si>
  <si>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</si>
  <si>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</si>
  <si>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</si>
  <si>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</si>
  <si>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</si>
  <si>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</si>
  <si>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</si>
  <si>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</si>
  <si>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</si>
  <si>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</si>
  <si>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</si>
  <si>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</si>
  <si>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</si>
  <si>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</si>
  <si>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</si>
  <si>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</si>
  <si>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</si>
  <si>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</si>
  <si>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</si>
  <si>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</si>
  <si>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</si>
  <si>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</si>
  <si>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</si>
  <si>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</si>
  <si>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</si>
  <si>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</si>
  <si>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</si>
  <si>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</si>
  <si>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</si>
  <si>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</si>
  <si>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</si>
  <si>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</si>
  <si>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</si>
  <si>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</si>
  <si>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</si>
  <si>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</si>
  <si>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</si>
  <si>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</si>
  <si>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</si>
  <si>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</si>
  <si>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</si>
  <si>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</si>
  <si>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</si>
  <si>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</si>
  <si>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</si>
  <si>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</si>
  <si>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</si>
  <si>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</si>
  <si>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</si>
  <si>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</si>
  <si>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</si>
  <si>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</si>
  <si>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</si>
  <si>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</si>
  <si>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</si>
  <si>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</si>
  <si>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</si>
  <si>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</si>
  <si>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</si>
  <si>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</si>
  <si>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</si>
  <si>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</si>
  <si>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</si>
  <si>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</si>
  <si>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</si>
  <si>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</si>
  <si>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</si>
  <si>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</si>
  <si>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</si>
  <si>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</si>
  <si>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</si>
  <si>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</si>
  <si>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</si>
  <si>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</si>
  <si>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</si>
  <si>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</si>
  <si>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</si>
  <si>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</si>
  <si>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</si>
  <si>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</si>
  <si>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</si>
  <si>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</si>
  <si>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</si>
  <si>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</si>
  <si>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</si>
  <si>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</si>
  <si>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</si>
  <si>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</si>
  <si>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</si>
  <si>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</si>
  <si>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</si>
  <si>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</si>
  <si>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</si>
  <si>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</si>
  <si>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</si>
  <si>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</si>
  <si>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</si>
  <si>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</si>
  <si>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</si>
  <si>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</si>
  <si>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</si>
  <si>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</si>
  <si>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</si>
  <si>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</si>
  <si>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</si>
  <si>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</si>
  <si>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</si>
  <si>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</si>
  <si>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</si>
  <si>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</si>
  <si>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</si>
  <si>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</si>
  <si>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</si>
  <si>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</si>
  <si>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</si>
  <si>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</si>
  <si>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</si>
  <si>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</si>
  <si>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</si>
  <si>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</si>
  <si>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</si>
  <si>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</si>
  <si>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</si>
  <si>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</si>
  <si>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</si>
  <si>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</si>
  <si>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</si>
  <si>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</si>
  <si>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</si>
  <si>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</si>
  <si>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</si>
  <si>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</si>
  <si>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</si>
  <si>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</si>
  <si>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</si>
  <si>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</si>
  <si>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</si>
  <si>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</si>
  <si>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</si>
  <si>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</si>
  <si>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</si>
  <si>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</si>
  <si>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</si>
  <si>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</si>
  <si>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</si>
  <si>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</si>
  <si>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</si>
  <si>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</si>
  <si>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</si>
  <si>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</si>
  <si>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</si>
  <si>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</si>
  <si>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</si>
  <si>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</si>
  <si>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</si>
  <si>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</si>
  <si>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</si>
  <si>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</si>
  <si>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</si>
  <si>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</si>
  <si>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</si>
  <si>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</si>
  <si>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</si>
  <si>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</si>
  <si>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</si>
  <si>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</si>
  <si>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</si>
  <si>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</si>
  <si>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</si>
  <si>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</si>
  <si>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</si>
  <si>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</si>
  <si>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</si>
  <si>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</si>
  <si>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</si>
  <si>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</si>
  <si>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</si>
  <si>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</si>
  <si>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</si>
  <si>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</si>
  <si>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</si>
  <si>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</si>
  <si>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</si>
  <si>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</si>
  <si>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</si>
  <si>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</si>
  <si>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</si>
  <si>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</si>
  <si>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</si>
  <si>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</si>
  <si>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</si>
  <si>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</si>
  <si>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</si>
  <si>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</si>
  <si>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</si>
  <si>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</si>
  <si>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</si>
  <si>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</si>
  <si>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</si>
  <si>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</si>
  <si>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</si>
  <si>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</si>
  <si>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</si>
  <si>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</si>
  <si>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</si>
  <si>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</si>
  <si>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</si>
  <si>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</si>
  <si>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</si>
  <si>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</si>
  <si>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</si>
  <si>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</si>
  <si>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</si>
  <si>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</si>
  <si>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</si>
  <si>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</si>
  <si>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</si>
  <si>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</si>
  <si>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</si>
  <si>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</si>
  <si>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</si>
  <si>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</si>
  <si>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</si>
  <si>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</si>
  <si>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</si>
  <si>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</si>
  <si>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</si>
  <si>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</si>
  <si>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</si>
  <si>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</si>
  <si>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</si>
  <si>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</si>
  <si>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</si>
  <si>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</si>
  <si>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</si>
  <si>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</si>
  <si>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</si>
  <si>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</si>
  <si>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</si>
  <si>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</si>
  <si>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</si>
  <si>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</si>
  <si>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</si>
  <si>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</si>
  <si>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</si>
  <si>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</si>
  <si>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</si>
  <si>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</si>
  <si>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</si>
  <si>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</si>
  <si>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</si>
  <si>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</si>
  <si>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</si>
  <si>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</si>
  <si>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</si>
  <si>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</si>
  <si>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</si>
  <si>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</si>
  <si>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</si>
  <si>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</si>
  <si>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</si>
  <si>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</si>
  <si>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</si>
  <si>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</si>
  <si>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</si>
  <si>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</si>
  <si>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</si>
  <si>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</si>
  <si>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</si>
  <si>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</si>
  <si>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</si>
  <si>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</si>
  <si>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</si>
  <si>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</si>
  <si>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</si>
  <si>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</si>
  <si>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</si>
  <si>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</si>
  <si>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</si>
  <si>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</si>
  <si>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</si>
  <si>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</si>
  <si>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</si>
  <si>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</si>
  <si>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</si>
  <si>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</si>
  <si>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</si>
  <si>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</si>
  <si>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</si>
  <si>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</si>
  <si>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</si>
  <si>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</si>
  <si>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</si>
  <si>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</si>
  <si>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</si>
  <si>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</si>
  <si>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</si>
  <si>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</si>
  <si>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</si>
  <si>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</si>
  <si>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</si>
  <si>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</si>
  <si>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</si>
  <si>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</si>
  <si>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</si>
  <si>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</si>
  <si>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</si>
  <si>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</si>
  <si>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</si>
  <si>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</si>
  <si>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</si>
  <si>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</si>
  <si>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</si>
  <si>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</si>
  <si>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</si>
  <si>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</si>
  <si>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</si>
  <si>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</si>
  <si>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</si>
  <si>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</si>
  <si>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</si>
  <si>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</si>
  <si>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</si>
  <si>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</si>
  <si>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</si>
  <si>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</si>
  <si>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</si>
  <si>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</si>
  <si>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</si>
  <si>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</si>
  <si>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</si>
  <si>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</si>
  <si>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</si>
  <si>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</si>
  <si>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</si>
  <si>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</si>
  <si>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</si>
  <si>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</si>
  <si>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</si>
  <si>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</si>
  <si>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</si>
  <si>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</si>
  <si>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</si>
  <si>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</si>
  <si>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</si>
  <si>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</si>
  <si>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</si>
  <si>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</si>
  <si>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</si>
  <si>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</si>
  <si>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</si>
  <si>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</si>
  <si>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</si>
  <si>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</si>
  <si>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</si>
  <si>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</si>
  <si>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</si>
  <si>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</si>
  <si>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</si>
  <si>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</si>
  <si>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</si>
  <si>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</si>
  <si>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</si>
  <si>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</si>
  <si>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</si>
  <si>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</si>
  <si>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</si>
  <si>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</si>
  <si>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</si>
  <si>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</si>
  <si>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</si>
  <si>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</si>
  <si>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</si>
  <si>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</si>
  <si>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</si>
  <si>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</si>
  <si>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</si>
  <si>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</si>
  <si>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</si>
  <si>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</si>
  <si>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</si>
  <si>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</si>
  <si>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</si>
  <si>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</si>
  <si>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</si>
  <si>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</si>
  <si>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</si>
  <si>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</si>
  <si>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</si>
  <si>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</si>
  <si>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</si>
  <si>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</si>
  <si>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</si>
  <si>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</si>
  <si>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</si>
  <si>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</si>
  <si>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</si>
  <si>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</si>
  <si>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</si>
  <si>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</si>
  <si>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</si>
  <si>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</si>
  <si>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</si>
  <si>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</si>
  <si>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</si>
  <si>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</si>
  <si>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</si>
  <si>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</si>
  <si>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</si>
  <si>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</si>
  <si>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</si>
  <si>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</si>
  <si>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</si>
  <si>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</si>
  <si>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</si>
  <si>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</si>
  <si>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</si>
  <si>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</si>
  <si>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</si>
  <si>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</si>
  <si>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</si>
  <si>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</si>
  <si>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</si>
  <si>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</si>
  <si>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</si>
  <si>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</si>
  <si>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</si>
  <si>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</si>
  <si>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</si>
  <si>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</si>
  <si>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</si>
  <si>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</si>
  <si>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</si>
  <si>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</si>
  <si>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</si>
  <si>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</si>
  <si>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</si>
  <si>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</si>
  <si>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</si>
  <si>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</si>
  <si>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</si>
  <si>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</si>
  <si>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</si>
  <si>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</si>
  <si>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</si>
  <si>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</si>
  <si>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</si>
  <si>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</si>
  <si>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</si>
  <si>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</si>
  <si>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</si>
  <si>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</si>
  <si>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</si>
  <si>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</si>
  <si>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</si>
  <si>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</si>
  <si>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</si>
  <si>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</si>
  <si>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</si>
  <si>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</si>
  <si>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</si>
  <si>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</si>
  <si>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</si>
  <si>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</si>
  <si>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</si>
  <si>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</si>
  <si>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</si>
  <si>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</si>
  <si>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</si>
  <si>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</si>
  <si>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</si>
  <si>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</si>
  <si>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</si>
  <si>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</si>
  <si>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</si>
  <si>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</si>
  <si>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</si>
  <si>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</si>
  <si>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</si>
  <si>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</si>
  <si>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</si>
  <si>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</si>
  <si>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</si>
  <si>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</si>
  <si>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</si>
  <si>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</si>
  <si>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</si>
  <si>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</si>
  <si>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</si>
  <si>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</si>
  <si>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</si>
  <si>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</si>
  <si>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</si>
  <si>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</si>
  <si>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</si>
  <si>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</si>
  <si>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</si>
  <si>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</si>
  <si>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</si>
  <si>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</si>
  <si>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</si>
  <si>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</si>
  <si>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</si>
  <si>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</si>
  <si>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</si>
  <si>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</si>
  <si>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</si>
  <si>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</si>
  <si>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</si>
  <si>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</si>
  <si>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</si>
  <si>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</si>
  <si>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</si>
  <si>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</si>
  <si>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</si>
  <si>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</si>
  <si>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</si>
  <si>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</si>
  <si>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</si>
  <si>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</si>
  <si>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</si>
  <si>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</si>
  <si>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</si>
  <si>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</si>
  <si>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</si>
  <si>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</si>
  <si>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</si>
  <si>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</si>
  <si>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</si>
  <si>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</si>
  <si>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</si>
  <si>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</si>
  <si>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</si>
  <si>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</si>
  <si>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</si>
  <si>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</si>
  <si>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</si>
  <si>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</si>
  <si>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</si>
  <si>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</si>
  <si>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</si>
  <si>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</si>
  <si>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</si>
  <si>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</si>
  <si>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</si>
  <si>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</si>
  <si>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</si>
  <si>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</si>
  <si>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</si>
  <si>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</si>
  <si>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</si>
  <si>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</si>
  <si>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</si>
  <si>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</si>
  <si>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</si>
  <si>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</si>
  <si>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</si>
  <si>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</si>
  <si>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</si>
  <si>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</si>
  <si>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</si>
  <si>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</si>
  <si>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</si>
  <si>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</si>
  <si>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</si>
  <si>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</si>
  <si>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</si>
  <si>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</si>
  <si>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</si>
  <si>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</si>
  <si>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</si>
  <si>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</si>
  <si>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</si>
  <si>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</si>
  <si>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</si>
  <si>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</si>
  <si>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</si>
  <si>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</si>
  <si>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</si>
  <si>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</si>
  <si>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</si>
  <si>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</si>
  <si>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</si>
  <si>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</si>
  <si>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</si>
  <si>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</si>
  <si>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</si>
  <si>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</si>
  <si>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</si>
  <si>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</si>
  <si>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</si>
  <si>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</si>
  <si>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</si>
  <si>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</si>
  <si>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</si>
  <si>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</si>
  <si>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</si>
  <si>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</si>
  <si>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</si>
  <si>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</si>
  <si>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</si>
  <si>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</si>
  <si>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</si>
  <si>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</si>
  <si>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</si>
  <si>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</si>
  <si>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</si>
  <si>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</si>
  <si>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</si>
  <si>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</si>
  <si>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</si>
  <si>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</si>
  <si>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</si>
  <si>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</si>
  <si>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</si>
  <si>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</si>
  <si>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</si>
  <si>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</si>
  <si>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</si>
  <si>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</si>
  <si>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</si>
  <si>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</si>
  <si>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</si>
  <si>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</si>
  <si>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</si>
  <si>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</si>
  <si>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</si>
  <si>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</si>
  <si>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</si>
  <si>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</si>
  <si>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</si>
  <si>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</si>
  <si>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</si>
  <si>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</si>
  <si>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</si>
  <si>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</si>
  <si>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</si>
  <si>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</si>
  <si>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</si>
  <si>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</si>
  <si>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</si>
  <si>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</si>
  <si>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</si>
  <si>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</si>
  <si>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</si>
  <si>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</si>
  <si>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</si>
  <si>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</si>
  <si>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</si>
  <si>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</si>
  <si>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</si>
  <si>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</si>
  <si>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</si>
  <si>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</si>
  <si>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</si>
  <si>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</si>
  <si>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</si>
  <si>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</si>
  <si>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</si>
  <si>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</si>
  <si>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</si>
  <si>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</si>
  <si>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</si>
  <si>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</si>
  <si>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</si>
  <si>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</si>
  <si>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</si>
  <si>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</si>
  <si>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</si>
  <si>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</si>
  <si>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</si>
  <si>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</si>
  <si>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</si>
  <si>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</si>
  <si>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</si>
  <si>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</si>
  <si>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</si>
  <si>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</si>
  <si>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</si>
  <si>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</si>
  <si>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</si>
  <si>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</si>
  <si>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</si>
  <si>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</si>
  <si>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</si>
  <si>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</si>
  <si>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</si>
  <si>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</si>
  <si>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</si>
  <si>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</si>
  <si>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</si>
  <si>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</si>
  <si>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</si>
  <si>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</si>
  <si>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</si>
  <si>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</si>
  <si>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</si>
  <si>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</si>
  <si>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</si>
  <si>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</si>
  <si>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</si>
  <si>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</si>
  <si>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</si>
  <si>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</si>
  <si>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</si>
  <si>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</si>
  <si>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</si>
  <si>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</si>
  <si>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</si>
  <si>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</si>
  <si>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</si>
  <si>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</si>
  <si>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</si>
  <si>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</si>
  <si>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</si>
  <si>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</si>
  <si>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</si>
  <si>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</si>
  <si>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</si>
  <si>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</si>
  <si>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</si>
  <si>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</si>
  <si>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</si>
  <si>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</si>
  <si>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</si>
  <si>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</si>
  <si>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</si>
  <si>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</si>
  <si>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</si>
  <si>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</si>
  <si>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</si>
  <si>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</si>
  <si>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</si>
  <si>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</si>
  <si>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</si>
  <si>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</si>
  <si>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</si>
  <si>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</si>
  <si>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</si>
  <si>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</si>
  <si>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</si>
  <si>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</si>
  <si>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</si>
  <si>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</si>
  <si>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</si>
  <si>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</si>
  <si>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</si>
  <si>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</si>
  <si>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</si>
  <si>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</si>
  <si>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</si>
  <si>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</si>
  <si>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</si>
  <si>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</si>
  <si>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</si>
  <si>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</si>
  <si>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</si>
  <si>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</si>
  <si>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</si>
  <si>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</si>
  <si>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</si>
  <si>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</si>
  <si>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</si>
  <si>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</si>
  <si>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</si>
  <si>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</si>
  <si>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</si>
  <si>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</si>
  <si>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</si>
  <si>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</si>
  <si>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</si>
  <si>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</si>
  <si>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</si>
  <si>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</si>
  <si>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</si>
  <si>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</si>
  <si>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</si>
  <si>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</si>
  <si>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</si>
  <si>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</si>
  <si>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</si>
  <si>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</si>
  <si>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</si>
  <si>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</si>
  <si>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</si>
  <si>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</si>
  <si>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</si>
  <si>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</si>
  <si>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</si>
  <si>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</si>
  <si>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</si>
  <si>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</si>
  <si>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</si>
  <si>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</si>
  <si>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</si>
  <si>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</si>
  <si>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</si>
  <si>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</si>
  <si>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</si>
  <si>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</si>
  <si>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</si>
  <si>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</si>
  <si>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</si>
  <si>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</si>
  <si>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</si>
  <si>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</si>
  <si>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</si>
  <si>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</si>
  <si>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</si>
  <si>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</si>
  <si>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</si>
  <si>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</si>
  <si>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</si>
  <si>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</si>
  <si>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</si>
  <si>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</si>
  <si>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</si>
  <si>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</si>
  <si>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</si>
  <si>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</si>
  <si>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</si>
  <si>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</si>
  <si>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</si>
  <si>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</si>
  <si>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</si>
  <si>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</si>
  <si>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</si>
  <si>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</si>
  <si>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</si>
  <si>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</si>
  <si>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</si>
  <si>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</si>
  <si>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</si>
  <si>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</si>
  <si>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</si>
  <si>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</si>
  <si>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</si>
  <si>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</si>
  <si>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</si>
  <si>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</si>
  <si>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</si>
  <si>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</si>
  <si>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</si>
  <si>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</si>
  <si>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</si>
  <si>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</si>
  <si>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</si>
  <si>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</si>
  <si>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</si>
  <si>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</si>
  <si>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</si>
  <si>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</si>
  <si>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</si>
  <si>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</si>
  <si>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</si>
  <si>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</si>
  <si>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</si>
  <si>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</si>
  <si>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</si>
  <si>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</si>
  <si>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</si>
  <si>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</si>
  <si>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</si>
  <si>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</si>
  <si>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</si>
  <si>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</si>
  <si>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</si>
  <si>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</si>
  <si>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</si>
  <si>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</si>
  <si>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</si>
  <si>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</si>
  <si>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</si>
  <si>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</si>
  <si>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</si>
  <si>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</si>
  <si>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</si>
  <si>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</si>
  <si>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</si>
  <si>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</si>
  <si>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</si>
  <si>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</si>
  <si>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</si>
  <si>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</si>
  <si>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</si>
  <si>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</si>
  <si>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</si>
  <si>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</si>
  <si>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</si>
  <si>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</si>
  <si>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</si>
  <si>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</si>
  <si>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</si>
  <si>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</si>
  <si>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</si>
  <si>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</si>
  <si>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</si>
  <si>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</si>
  <si>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</si>
  <si>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</si>
  <si>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</si>
  <si>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</si>
  <si>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</si>
  <si>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</si>
  <si>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</si>
  <si>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</si>
  <si>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</si>
  <si>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</si>
  <si>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</si>
  <si>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</si>
  <si>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</si>
  <si>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</si>
  <si>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</si>
  <si>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</si>
  <si>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</si>
  <si>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</si>
  <si>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</si>
  <si>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</si>
  <si>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</si>
  <si>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</si>
  <si>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</si>
  <si>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</si>
  <si>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</si>
  <si>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</si>
  <si>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</si>
  <si>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</si>
  <si>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</si>
  <si>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</si>
  <si>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</si>
  <si>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</si>
  <si>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</si>
  <si>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</si>
  <si>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</si>
  <si>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</si>
  <si>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</si>
  <si>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</si>
  <si>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</si>
  <si>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</si>
  <si>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</si>
  <si>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</si>
  <si>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</si>
  <si>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</si>
  <si>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</si>
  <si>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</si>
  <si>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</si>
  <si>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</si>
  <si>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</si>
  <si>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</si>
  <si>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</si>
  <si>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</si>
  <si>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</si>
  <si>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</si>
  <si>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</si>
  <si>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</si>
  <si>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</si>
  <si>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</si>
  <si>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</si>
  <si>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</si>
  <si>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</si>
  <si>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</si>
  <si>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</si>
  <si>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</si>
  <si>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</si>
  <si>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</si>
  <si>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</si>
  <si>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</si>
  <si>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</si>
  <si>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</si>
  <si>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</si>
  <si>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</si>
  <si>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</si>
  <si>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</si>
  <si>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</si>
  <si>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</si>
  <si>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</si>
  <si>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</si>
  <si>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</si>
  <si>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</si>
  <si>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</si>
  <si>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</si>
  <si>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</si>
  <si>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</si>
  <si>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</si>
  <si>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</si>
  <si>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</si>
  <si>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</si>
  <si>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</si>
  <si>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</si>
  <si>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</si>
  <si>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</si>
  <si>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</si>
  <si>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</si>
  <si>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</si>
  <si>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</si>
  <si>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</si>
  <si>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</si>
  <si>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</si>
  <si>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</si>
  <si>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</si>
  <si>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</si>
  <si>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</si>
  <si>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</si>
  <si>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</si>
  <si>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</si>
  <si>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</si>
  <si>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</si>
  <si>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</si>
  <si>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</si>
  <si>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</si>
  <si>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</si>
  <si>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</si>
  <si>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</si>
  <si>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</si>
  <si>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</si>
  <si>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</si>
  <si>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</si>
  <si>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</si>
  <si>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</si>
  <si>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</si>
  <si>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</si>
  <si>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</si>
  <si>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</si>
  <si>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</si>
  <si>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</si>
  <si>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</si>
  <si>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</si>
  <si>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</si>
  <si>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</si>
  <si>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</si>
  <si>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</si>
  <si>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</si>
  <si>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</si>
  <si>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</si>
  <si>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</si>
  <si>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</si>
  <si>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</si>
  <si>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</si>
  <si>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</si>
  <si>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</si>
  <si>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</si>
  <si>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</si>
  <si>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</si>
  <si>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</si>
  <si>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</si>
  <si>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</si>
  <si>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</si>
  <si>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</si>
  <si>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</si>
  <si>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</si>
  <si>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</si>
  <si>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</si>
  <si>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</si>
  <si>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</si>
  <si>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</si>
  <si>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</si>
  <si>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</si>
  <si>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</si>
  <si>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</si>
  <si>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</si>
  <si>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</si>
  <si>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</si>
  <si>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</si>
  <si>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</si>
  <si>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</si>
  <si>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</si>
  <si>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</si>
  <si>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</si>
  <si>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</si>
  <si>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</si>
  <si>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</si>
  <si>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</si>
  <si>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</si>
  <si>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</si>
  <si>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</si>
  <si>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</si>
  <si>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</si>
  <si>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</si>
  <si>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</si>
  <si>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</si>
  <si>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</si>
  <si>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</si>
  <si>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</si>
  <si>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</si>
  <si>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</si>
  <si>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</si>
  <si>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</si>
  <si>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</si>
  <si>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</si>
  <si>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</si>
  <si>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</si>
  <si>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</si>
  <si>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</si>
  <si>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</si>
  <si>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</si>
  <si>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</si>
  <si>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</si>
  <si>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</si>
  <si>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</si>
  <si>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</si>
  <si>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</si>
  <si>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</si>
  <si>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</si>
  <si>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</si>
  <si>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</si>
  <si>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</si>
  <si>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</si>
  <si>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</si>
  <si>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</si>
  <si>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</si>
  <si>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</si>
  <si>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</si>
  <si>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</si>
  <si>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</si>
  <si>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</si>
  <si>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</si>
  <si>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</si>
  <si>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</si>
  <si>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</si>
  <si>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</si>
  <si>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</si>
  <si>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</si>
  <si>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</si>
  <si>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</si>
  <si>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</si>
  <si>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</si>
  <si>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</si>
  <si>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</si>
  <si>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</si>
  <si>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</si>
  <si>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</si>
  <si>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</si>
  <si>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</si>
  <si>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</si>
  <si>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</si>
  <si>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</si>
  <si>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</si>
  <si>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</si>
  <si>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</si>
  <si>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</si>
  <si>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</si>
  <si>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</si>
  <si>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</si>
  <si>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</si>
  <si>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</si>
  <si>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</si>
  <si>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</si>
  <si>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</si>
  <si>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</si>
  <si>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</si>
  <si>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</si>
  <si>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</si>
  <si>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</si>
  <si>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</si>
  <si>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</si>
  <si>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</si>
  <si>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</si>
  <si>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</si>
  <si>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</si>
  <si>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</si>
  <si>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</si>
  <si>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</si>
  <si>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</si>
  <si>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</si>
  <si>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</si>
  <si>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</si>
  <si>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</si>
  <si>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</si>
  <si>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</si>
  <si>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</si>
  <si>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</si>
  <si>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</si>
  <si>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</si>
  <si>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</si>
  <si>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</si>
  <si>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</si>
  <si>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</si>
  <si>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</si>
  <si>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</si>
  <si>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</si>
  <si>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</si>
  <si>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</si>
  <si>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</si>
  <si>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</si>
  <si>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</si>
  <si>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</si>
  <si>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</si>
  <si>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</si>
  <si>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</si>
  <si>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</si>
  <si>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</si>
  <si>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</si>
  <si>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</si>
  <si>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</si>
  <si>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</si>
  <si>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</si>
  <si>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</si>
  <si>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</si>
  <si>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</si>
  <si>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</si>
  <si>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</si>
  <si>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</si>
  <si>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</si>
  <si>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</si>
  <si>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</si>
  <si>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</si>
  <si>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</si>
  <si>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</si>
  <si>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</si>
  <si>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</si>
  <si>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</si>
  <si>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</si>
  <si>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</si>
  <si>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</si>
  <si>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</si>
  <si>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</si>
  <si>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</si>
  <si>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</si>
  <si>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</si>
  <si>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</si>
  <si>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</si>
  <si>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</si>
  <si>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</si>
  <si>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</si>
  <si>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</si>
  <si>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</si>
  <si>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</si>
  <si>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</si>
  <si>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</si>
  <si>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</si>
  <si>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</si>
  <si>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</si>
  <si>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</si>
  <si>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</si>
  <si>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</si>
  <si>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</si>
  <si>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</si>
  <si>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</si>
  <si>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</si>
  <si>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</si>
  <si>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</si>
  <si>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</si>
  <si>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</si>
  <si>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</si>
  <si>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</si>
  <si>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</si>
  <si>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</si>
  <si>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</si>
  <si>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</si>
  <si>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</si>
  <si>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</si>
  <si>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</si>
  <si>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</si>
  <si>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</si>
  <si>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</si>
  <si>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</si>
  <si>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</si>
  <si>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</si>
  <si>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</si>
  <si>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</si>
  <si>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</si>
  <si>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</si>
  <si>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</si>
  <si>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</si>
  <si>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</si>
  <si>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</si>
  <si>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</si>
  <si>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</si>
  <si>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</si>
  <si>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</si>
  <si>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</si>
  <si>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</si>
  <si>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</si>
  <si>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</si>
  <si>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</si>
  <si>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</si>
  <si>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</si>
  <si>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</si>
  <si>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</si>
  <si>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</si>
  <si>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</si>
  <si>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</si>
  <si>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</si>
  <si>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</si>
  <si>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</si>
  <si>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</si>
  <si>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</si>
  <si>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</si>
  <si>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</si>
  <si>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</si>
  <si>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</si>
  <si>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</si>
  <si>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</si>
  <si>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</si>
  <si>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</si>
  <si>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</si>
  <si>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</si>
  <si>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</si>
  <si>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</si>
  <si>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</si>
  <si>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</si>
  <si>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</si>
  <si>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</si>
  <si>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</si>
  <si>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</si>
  <si>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</si>
  <si>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</si>
  <si>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</si>
  <si>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</si>
  <si>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</si>
  <si>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</si>
  <si>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</si>
  <si>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</si>
  <si>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</si>
  <si>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</si>
  <si>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</si>
  <si>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</si>
  <si>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</si>
  <si>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</si>
  <si>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</si>
  <si>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</si>
  <si>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</si>
  <si>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</si>
  <si>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</si>
  <si>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</si>
  <si>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</si>
  <si>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</si>
  <si>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</si>
  <si>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</si>
  <si>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</si>
  <si>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</si>
  <si>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</si>
  <si>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</si>
  <si>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</si>
  <si>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</si>
  <si>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</si>
  <si>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</si>
  <si>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</si>
  <si>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</si>
  <si>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</si>
  <si>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</si>
  <si>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</si>
  <si>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</si>
  <si>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</si>
  <si>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</si>
  <si>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</si>
  <si>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</si>
  <si>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</si>
  <si>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</si>
  <si>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</si>
  <si>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</si>
  <si>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</si>
  <si>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</si>
  <si>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</si>
  <si>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</si>
  <si>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</si>
  <si>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</si>
  <si>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</si>
  <si>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</si>
  <si>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</si>
  <si>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</si>
  <si>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</si>
  <si>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</si>
  <si>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</si>
  <si>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</si>
  <si>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</si>
  <si>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</si>
  <si>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</si>
  <si>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</si>
  <si>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</si>
  <si>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</si>
  <si>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</si>
  <si>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</si>
  <si>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</si>
  <si>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</si>
  <si>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</si>
  <si>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</si>
  <si>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</si>
  <si>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</si>
  <si>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</si>
  <si>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</si>
  <si>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</si>
  <si>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</si>
  <si>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</si>
  <si>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</si>
  <si>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</si>
  <si>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</si>
  <si>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</si>
  <si>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</si>
  <si>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</si>
  <si>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</si>
  <si>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</si>
  <si>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</si>
  <si>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</si>
  <si>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</si>
  <si>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</si>
  <si>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</si>
  <si>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</si>
  <si>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</si>
  <si>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</si>
  <si>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</si>
  <si>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</si>
  <si>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</si>
  <si>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</si>
  <si>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</si>
  <si>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</si>
  <si>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</si>
  <si>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</si>
  <si>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</si>
  <si>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</si>
  <si>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</si>
  <si>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</si>
  <si>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</si>
  <si>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</si>
  <si>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</si>
  <si>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</si>
  <si>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</si>
  <si>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</si>
  <si>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</si>
  <si>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</si>
  <si>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</si>
  <si>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</si>
  <si>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</si>
  <si>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</si>
  <si>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</si>
  <si>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</si>
  <si>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</si>
  <si>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</si>
  <si>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</si>
  <si>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</si>
  <si>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</si>
  <si>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</si>
  <si>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</si>
  <si>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</si>
  <si>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</si>
  <si>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</si>
  <si>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</si>
  <si>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</si>
  <si>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</si>
  <si>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</si>
  <si>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</si>
  <si>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</si>
  <si>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</si>
  <si>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</si>
  <si>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</si>
  <si>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</si>
  <si>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</si>
  <si>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</si>
  <si>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</si>
  <si>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</si>
  <si>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</si>
  <si>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</si>
  <si>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</si>
  <si>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</si>
  <si>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</si>
  <si>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</si>
  <si>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</si>
  <si>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</si>
  <si>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</si>
  <si>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</si>
  <si>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</si>
  <si>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</si>
  <si>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</si>
  <si>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</si>
  <si>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</si>
  <si>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</si>
  <si>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</si>
  <si>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</si>
  <si>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</si>
  <si>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</si>
  <si>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</si>
  <si>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</si>
  <si>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</si>
  <si>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</si>
  <si>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</si>
  <si>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</si>
  <si>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</si>
  <si>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</si>
  <si>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</si>
  <si>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</si>
  <si>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</si>
  <si>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</si>
  <si>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</si>
  <si>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</si>
  <si>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</si>
  <si>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</si>
  <si>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</si>
  <si>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</si>
  <si>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</si>
  <si>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</si>
  <si>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</si>
  <si>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</si>
  <si>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</si>
  <si>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</si>
  <si>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</si>
  <si>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</si>
  <si>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</si>
  <si>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</si>
  <si>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</si>
  <si>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</si>
  <si>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</si>
  <si>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</si>
  <si>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</si>
  <si>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</si>
  <si>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</si>
  <si>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</si>
  <si>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</si>
  <si>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</si>
  <si>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</si>
  <si>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</si>
  <si>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</si>
  <si>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</si>
  <si>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</si>
  <si>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</si>
  <si>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</si>
  <si>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</si>
  <si>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</si>
  <si>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</si>
  <si>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</si>
  <si>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</si>
  <si>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</si>
  <si>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</si>
  <si>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</si>
  <si>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</si>
  <si>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</si>
  <si>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</si>
  <si>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</si>
  <si>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</si>
  <si>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</si>
  <si>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</si>
  <si>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</si>
  <si>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</si>
  <si>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</si>
  <si>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</si>
  <si>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</si>
  <si>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</si>
  <si>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</si>
  <si>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</si>
  <si>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</si>
  <si>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</si>
  <si>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</si>
  <si>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</si>
  <si>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</si>
  <si>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</si>
  <si>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</si>
  <si>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</si>
  <si>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</si>
  <si>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</si>
  <si>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</si>
  <si>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</si>
  <si>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</si>
  <si>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</si>
  <si>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</si>
  <si>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</si>
  <si>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</si>
  <si>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</si>
  <si>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</si>
  <si>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</si>
  <si>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</si>
  <si>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</si>
  <si>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</si>
  <si>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</si>
  <si>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</si>
  <si>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</si>
  <si>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</si>
  <si>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</si>
  <si>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</si>
  <si>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</si>
  <si>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</si>
  <si>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</si>
  <si>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</si>
  <si>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</si>
  <si>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</si>
  <si>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</si>
  <si>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</si>
  <si>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</si>
  <si>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</si>
  <si>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</si>
  <si>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</si>
  <si>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</si>
  <si>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</si>
  <si>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</si>
  <si>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</si>
  <si>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</si>
  <si>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</si>
  <si>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</si>
  <si>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</si>
  <si>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</si>
  <si>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</si>
  <si>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</si>
  <si>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</si>
  <si>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</si>
  <si>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</si>
  <si>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</si>
  <si>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</si>
  <si>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</si>
  <si>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</si>
  <si>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</si>
  <si>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</si>
  <si>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</si>
  <si>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</si>
  <si>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</si>
  <si>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</si>
  <si>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</si>
  <si>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</si>
  <si>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</si>
  <si>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</si>
  <si>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</si>
  <si>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</si>
  <si>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</si>
  <si>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</si>
  <si>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</si>
  <si>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</si>
  <si>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</si>
  <si>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</si>
  <si>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</si>
  <si>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</si>
  <si>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</si>
  <si>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</si>
  <si>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</si>
  <si>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</si>
  <si>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</si>
  <si>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</si>
  <si>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</si>
  <si>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</si>
  <si>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</si>
  <si>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</si>
  <si>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</si>
  <si>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</si>
  <si>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</si>
  <si>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</si>
  <si>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</si>
  <si>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</si>
  <si>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</si>
  <si>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</si>
  <si>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</si>
  <si>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</si>
  <si>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</si>
  <si>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</si>
  <si>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</si>
  <si>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</si>
  <si>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</si>
  <si>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</si>
  <si>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</si>
  <si>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</si>
  <si>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</si>
  <si>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</si>
  <si>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</si>
  <si>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</si>
  <si>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</si>
  <si>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</si>
  <si>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</si>
  <si>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</si>
  <si>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</si>
  <si>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</si>
  <si>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</si>
  <si>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</si>
  <si>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</si>
  <si>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</si>
  <si>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</si>
  <si>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</si>
  <si>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</si>
  <si>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</si>
  <si>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</si>
  <si>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</si>
  <si>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</si>
  <si>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</si>
  <si>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</si>
  <si>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</si>
  <si>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</si>
  <si>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</si>
  <si>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</si>
  <si>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</si>
  <si>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</si>
  <si>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</si>
  <si>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</si>
  <si>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</si>
  <si>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</si>
  <si>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</si>
  <si>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</si>
  <si>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</si>
  <si>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</si>
  <si>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</si>
  <si>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</si>
  <si>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</si>
  <si>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</si>
  <si>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</si>
  <si>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</si>
  <si>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</si>
  <si>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</si>
  <si>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</si>
  <si>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</si>
  <si>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</si>
  <si>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</si>
  <si>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</si>
  <si>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</si>
  <si>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</si>
  <si>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</si>
  <si>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</si>
  <si>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</si>
  <si>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</si>
  <si>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</si>
  <si>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</si>
  <si>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</si>
  <si>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</si>
  <si>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</si>
  <si>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</si>
  <si>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</si>
  <si>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</si>
  <si>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</si>
  <si>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</si>
  <si>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</si>
  <si>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</si>
  <si>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</si>
  <si>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</si>
  <si>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</si>
  <si>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</si>
  <si>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</si>
  <si>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</si>
  <si>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</si>
  <si>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</si>
  <si>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</si>
  <si>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</si>
  <si>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</si>
  <si>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</si>
  <si>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</si>
  <si>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</si>
  <si>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</si>
  <si>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</si>
  <si>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</si>
  <si>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</si>
  <si>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</si>
  <si>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</si>
  <si>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</si>
  <si>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</si>
  <si>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</si>
  <si>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</si>
  <si>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</si>
  <si>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</si>
  <si>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</si>
  <si>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</si>
  <si>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</si>
  <si>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</si>
  <si>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</si>
  <si>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</si>
  <si>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</si>
  <si>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</si>
  <si>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</si>
  <si>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</si>
  <si>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</si>
  <si>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</si>
  <si>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</si>
  <si>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</si>
  <si>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</si>
  <si>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</si>
  <si>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</si>
  <si>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</si>
  <si>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</si>
  <si>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</si>
  <si>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</si>
  <si>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</si>
  <si>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</si>
  <si>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</si>
  <si>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</si>
  <si>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</si>
  <si>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</si>
  <si>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</si>
  <si>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</si>
  <si>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</si>
  <si>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</si>
  <si>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</si>
  <si>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</si>
  <si>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</si>
  <si>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</si>
  <si>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</si>
  <si>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</si>
  <si>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</si>
  <si>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</si>
  <si>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</si>
  <si>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</si>
  <si>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</si>
  <si>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</si>
  <si>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</si>
  <si>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</si>
  <si>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</si>
  <si>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</si>
  <si>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</si>
  <si>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</si>
  <si>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</si>
  <si>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</si>
  <si>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</si>
  <si>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</si>
  <si>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</si>
  <si>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</si>
  <si>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</si>
  <si>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</si>
  <si>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</si>
  <si>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</si>
  <si>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</si>
  <si>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</si>
  <si>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</si>
  <si>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</si>
  <si>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</si>
  <si>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</si>
  <si>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</si>
  <si>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</si>
  <si>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</si>
  <si>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</si>
  <si>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</si>
  <si>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</si>
  <si>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</si>
  <si>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</si>
  <si>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</si>
  <si>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</si>
  <si>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</si>
  <si>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</si>
  <si>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</si>
  <si>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</si>
  <si>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</si>
  <si>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</si>
  <si>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</si>
  <si>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</si>
  <si>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</si>
  <si>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</si>
  <si>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</si>
  <si>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</si>
  <si>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</si>
  <si>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</si>
  <si>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</si>
  <si>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</si>
  <si>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</si>
  <si>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</si>
  <si>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</si>
  <si>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</si>
  <si>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</si>
  <si>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</si>
  <si>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</si>
  <si>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</si>
  <si>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</si>
  <si>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</si>
  <si>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</si>
  <si>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</si>
  <si>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</si>
  <si>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</si>
  <si>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</si>
  <si>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</si>
  <si>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</si>
  <si>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</si>
  <si>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</si>
  <si>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</si>
  <si>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</si>
  <si>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</si>
  <si>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</si>
  <si>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</si>
  <si>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</si>
  <si>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</si>
  <si>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</si>
  <si>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</si>
  <si>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</si>
  <si>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</si>
  <si>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</si>
  <si>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</si>
  <si>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</si>
  <si>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</si>
  <si>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</si>
  <si>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</si>
  <si>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</si>
  <si>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</si>
  <si>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</si>
  <si>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</si>
  <si>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</si>
  <si>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</si>
  <si>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</si>
  <si>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</si>
  <si>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</si>
  <si>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</si>
  <si>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</si>
  <si>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</si>
  <si>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</si>
  <si>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</si>
  <si>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</si>
  <si>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</si>
  <si>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</si>
  <si>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</si>
  <si>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</si>
  <si>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</si>
  <si>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</si>
  <si>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</si>
  <si>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</si>
  <si>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</si>
  <si>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</si>
  <si>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</si>
  <si>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</si>
  <si>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</si>
  <si>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</si>
  <si>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</si>
  <si>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</si>
  <si>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</si>
  <si>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</si>
  <si>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</si>
  <si>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</si>
  <si>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</si>
  <si>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</si>
  <si>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</si>
  <si>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</si>
  <si>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</si>
  <si>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</si>
  <si>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</si>
  <si>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</si>
  <si>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</si>
  <si>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</si>
  <si>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</si>
  <si>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</si>
  <si>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</si>
  <si>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</si>
  <si>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</si>
  <si>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</si>
  <si>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</si>
  <si>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</si>
  <si>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</si>
  <si>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</si>
  <si>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</si>
  <si>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</si>
  <si>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</si>
  <si>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</si>
  <si>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</si>
  <si>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</si>
  <si>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</si>
  <si>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</si>
  <si>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</si>
  <si>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</si>
  <si>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</si>
  <si>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</si>
  <si>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</si>
  <si>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</si>
  <si>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</si>
  <si>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</si>
  <si>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</si>
  <si>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</si>
  <si>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</si>
  <si>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</si>
  <si>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</si>
  <si>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</si>
  <si>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</si>
  <si>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</si>
  <si>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</si>
  <si>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</si>
  <si>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</si>
  <si>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</si>
  <si>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</si>
  <si>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</si>
  <si>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</si>
  <si>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</si>
  <si>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</si>
  <si>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</si>
  <si>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</si>
  <si>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</si>
  <si>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</si>
  <si>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</si>
  <si>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</si>
  <si>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</si>
  <si>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</si>
  <si>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</si>
  <si>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</si>
  <si>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</si>
  <si>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</si>
  <si>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</si>
  <si>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</si>
  <si>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</si>
  <si>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</si>
  <si>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</si>
  <si>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</si>
  <si>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</si>
  <si>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</si>
  <si>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</si>
  <si>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</si>
  <si>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</si>
  <si>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</si>
  <si>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</si>
  <si>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</si>
  <si>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</si>
  <si>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</si>
  <si>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</si>
  <si>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</si>
  <si>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</si>
  <si>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</si>
  <si>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</si>
  <si>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</si>
  <si>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</si>
  <si>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</si>
  <si>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</si>
  <si>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</si>
  <si>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</si>
  <si>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</si>
  <si>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</si>
  <si>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</si>
  <si>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</si>
  <si>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</si>
  <si>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</si>
  <si>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</si>
  <si>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</si>
  <si>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</si>
  <si>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</si>
  <si>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</si>
  <si>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</si>
  <si>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</si>
  <si>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</si>
  <si>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</si>
  <si>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</si>
  <si>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</si>
  <si>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</si>
  <si>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</si>
  <si>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</si>
  <si>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</si>
  <si>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</si>
  <si>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</si>
  <si>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</si>
  <si>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</si>
  <si>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</si>
  <si>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</si>
  <si>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</si>
  <si>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</si>
  <si>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</si>
  <si>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</si>
  <si>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</si>
  <si>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</si>
  <si>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</si>
  <si>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</si>
  <si>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</si>
  <si>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</si>
  <si>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</si>
  <si>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</si>
  <si>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</si>
  <si>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</si>
  <si>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</si>
  <si>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</si>
  <si>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</si>
  <si>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</si>
  <si>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</si>
  <si>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</si>
  <si>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</si>
  <si>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</si>
  <si>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</si>
  <si>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</si>
  <si>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</si>
  <si>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</si>
  <si>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</si>
  <si>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</si>
  <si>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</si>
  <si>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</si>
  <si>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</si>
  <si>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</si>
  <si>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</si>
  <si>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</si>
  <si>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</si>
  <si>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</si>
  <si>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</si>
  <si>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</si>
  <si>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</si>
  <si>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</si>
  <si>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</si>
  <si>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</si>
  <si>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</si>
  <si>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</si>
  <si>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</si>
  <si>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</si>
  <si>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</si>
  <si>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</si>
  <si>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</si>
  <si>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</si>
  <si>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</si>
  <si>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</si>
  <si>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</si>
  <si>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</si>
  <si>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</si>
  <si>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</si>
  <si>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</si>
  <si>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</si>
  <si>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</si>
  <si>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</si>
  <si>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</si>
  <si>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</si>
  <si>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</si>
  <si>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</si>
  <si>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</si>
  <si>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</si>
  <si>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</si>
  <si>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</si>
  <si>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</si>
  <si>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</si>
  <si>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</si>
  <si>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</si>
  <si>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</si>
  <si>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</si>
  <si>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</si>
  <si>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</si>
  <si>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</si>
  <si>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</si>
  <si>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</si>
  <si>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</si>
  <si>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</si>
  <si>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</si>
  <si>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</si>
  <si>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</si>
  <si>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</si>
  <si>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</si>
  <si>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</si>
  <si>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</si>
  <si>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</si>
  <si>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</si>
  <si>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</si>
  <si>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</si>
  <si>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</si>
  <si>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</si>
  <si>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</si>
  <si>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</si>
  <si>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</si>
  <si>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</si>
  <si>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</si>
  <si>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</si>
  <si>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</si>
  <si>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</si>
  <si>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</si>
  <si>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</si>
  <si>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</si>
  <si>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</si>
  <si>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</si>
  <si>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</si>
  <si>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</si>
  <si>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</si>
  <si>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</si>
  <si>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</si>
  <si>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</si>
  <si>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</si>
  <si>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</si>
  <si>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</si>
  <si>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</si>
  <si>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</si>
  <si>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</si>
  <si>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</si>
  <si>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</si>
  <si>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</si>
  <si>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</si>
  <si>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</si>
  <si>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</si>
  <si>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</si>
  <si>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</si>
  <si>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</si>
  <si>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</si>
  <si>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</si>
  <si>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</si>
  <si>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</si>
  <si>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</si>
  <si>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</si>
  <si>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</si>
  <si>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</si>
  <si>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</si>
  <si>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</si>
  <si>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</si>
  <si>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</si>
  <si>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</si>
  <si>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</si>
  <si>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</si>
  <si>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</si>
  <si>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</si>
  <si>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</si>
  <si>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</si>
  <si>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</si>
  <si>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</si>
  <si>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</si>
  <si>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</si>
  <si>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</si>
  <si>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</si>
  <si>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</si>
  <si>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</si>
  <si>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</si>
  <si>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</si>
  <si>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</si>
  <si>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</si>
  <si>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</si>
  <si>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</si>
  <si>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</si>
  <si>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</si>
  <si>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</si>
  <si>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</si>
  <si>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</si>
  <si>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</si>
  <si>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</si>
  <si>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</si>
  <si>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</si>
  <si>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</si>
  <si>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</si>
  <si>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</si>
  <si>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</si>
  <si>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</si>
  <si>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</si>
  <si>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</si>
  <si>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</si>
  <si>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</si>
  <si>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</si>
  <si>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</si>
  <si>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</si>
  <si>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</si>
  <si>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</si>
  <si>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</si>
  <si>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</si>
  <si>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</si>
  <si>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</si>
  <si>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</si>
  <si>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</si>
  <si>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</si>
  <si>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</si>
  <si>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</si>
  <si>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</si>
  <si>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</si>
  <si>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</si>
  <si>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</si>
  <si>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</si>
  <si>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</si>
  <si>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</si>
  <si>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</si>
  <si>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</si>
  <si>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</si>
  <si>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</si>
  <si>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</si>
  <si>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</si>
  <si>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</si>
  <si>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</si>
  <si>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</si>
  <si>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</si>
  <si>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</si>
  <si>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</si>
  <si>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</si>
  <si>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</si>
  <si>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</si>
  <si>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</si>
  <si>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</si>
  <si>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</si>
  <si>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</si>
  <si>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</si>
  <si>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</si>
  <si>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</si>
  <si>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</si>
  <si>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</si>
  <si>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</si>
  <si>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</si>
  <si>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</si>
  <si>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</si>
  <si>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</si>
  <si>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</si>
  <si>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</si>
  <si>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</si>
  <si>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</si>
  <si>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</si>
  <si>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</si>
  <si>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</si>
  <si>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</si>
  <si>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</si>
  <si>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</si>
  <si>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</si>
  <si>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</si>
  <si>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</si>
  <si>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</si>
  <si>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</si>
  <si>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</si>
  <si>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</si>
  <si>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</si>
  <si>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</si>
  <si>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</si>
  <si>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</si>
  <si>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</si>
  <si>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</si>
  <si>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</si>
  <si>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</si>
  <si>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</si>
  <si>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</si>
  <si>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</si>
  <si>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</si>
  <si>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</si>
  <si>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</si>
  <si>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</si>
  <si>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</si>
  <si>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</si>
  <si>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</si>
  <si>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</si>
  <si>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</si>
  <si>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</si>
  <si>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</si>
  <si>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</si>
  <si>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</si>
  <si>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</si>
  <si>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</si>
  <si>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</si>
  <si>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</si>
  <si>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</si>
  <si>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</si>
  <si>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</si>
  <si>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</si>
  <si>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</si>
  <si>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</si>
  <si>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</si>
  <si>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</si>
  <si>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</si>
  <si>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</si>
  <si>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</si>
  <si>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</si>
  <si>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</si>
  <si>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</si>
  <si>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</si>
  <si>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</si>
  <si>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</si>
  <si>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</si>
  <si>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</si>
  <si>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</si>
  <si>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</si>
  <si>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</si>
  <si>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</si>
  <si>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</si>
  <si>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</si>
  <si>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</si>
  <si>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</si>
  <si>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</si>
  <si>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</si>
  <si>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</si>
  <si>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</si>
  <si>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</si>
  <si>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</si>
  <si>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</si>
  <si>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</si>
  <si>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</si>
  <si>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</si>
  <si>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</si>
  <si>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</si>
  <si>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</si>
  <si>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</si>
  <si>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</si>
  <si>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</si>
  <si>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</si>
  <si>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</si>
  <si>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</si>
  <si>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</si>
  <si>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</si>
  <si>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</si>
  <si>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</si>
  <si>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</si>
  <si>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</si>
  <si>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</si>
  <si>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</si>
  <si>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</si>
  <si>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</si>
  <si>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</si>
  <si>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</si>
  <si>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</si>
  <si>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</si>
  <si>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</si>
  <si>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</si>
  <si>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</si>
  <si>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</si>
  <si>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</si>
  <si>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</si>
  <si>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</si>
  <si>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</si>
  <si>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</si>
  <si>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</si>
  <si>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</si>
  <si>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</si>
  <si>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</si>
  <si>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</si>
  <si>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</si>
  <si>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</si>
  <si>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</si>
  <si>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</si>
  <si>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</si>
  <si>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</si>
  <si>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</si>
  <si>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</si>
  <si>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</si>
  <si>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</si>
  <si>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</si>
  <si>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</si>
  <si>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</si>
  <si>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</si>
  <si>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</si>
  <si>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</si>
  <si>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</si>
  <si>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</si>
  <si>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</si>
  <si>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</si>
  <si>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</si>
  <si>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</si>
  <si>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</si>
  <si>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</si>
  <si>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</si>
  <si>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</si>
  <si>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</si>
  <si>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</si>
  <si>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</si>
  <si>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</si>
  <si>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</si>
  <si>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</si>
  <si>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</si>
  <si>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</si>
  <si>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</si>
  <si>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</si>
  <si>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</si>
  <si>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</si>
  <si>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</si>
  <si>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</si>
  <si>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</si>
  <si>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</si>
  <si>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</si>
  <si>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</si>
  <si>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</si>
  <si>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</si>
  <si>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</si>
  <si>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</si>
  <si>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</si>
  <si>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</si>
  <si>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</si>
  <si>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</si>
  <si>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</si>
  <si>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</si>
  <si>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</si>
  <si>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</si>
  <si>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</si>
  <si>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</si>
  <si>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</si>
  <si>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</si>
  <si>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</si>
  <si>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</si>
  <si>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</si>
  <si>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</si>
  <si>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</si>
  <si>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</si>
  <si>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</si>
  <si>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</si>
  <si>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</si>
  <si>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</si>
  <si>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</si>
  <si>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</si>
  <si>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</si>
  <si>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</si>
  <si>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</si>
  <si>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</si>
  <si>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</si>
  <si>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</si>
  <si>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</si>
  <si>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</si>
  <si>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</si>
  <si>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</si>
  <si>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</si>
  <si>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</si>
  <si>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</si>
  <si>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</si>
  <si>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</si>
  <si>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</si>
  <si>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</si>
  <si>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</si>
  <si>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</si>
  <si>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</si>
  <si>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</si>
  <si>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</si>
  <si>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</si>
  <si>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</si>
  <si>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</si>
  <si>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</si>
  <si>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</si>
  <si>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</si>
  <si>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</si>
  <si>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</si>
  <si>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</si>
  <si>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</si>
  <si>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</si>
  <si>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</si>
  <si>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</si>
  <si>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</si>
  <si>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</si>
  <si>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</si>
  <si>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</si>
  <si>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</si>
  <si>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</si>
  <si>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</si>
  <si>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</si>
  <si>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</si>
  <si>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</si>
  <si>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</si>
  <si>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</si>
  <si>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</si>
  <si>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</si>
  <si>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</si>
  <si>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</si>
  <si>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</si>
  <si>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</si>
  <si>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</si>
  <si>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</si>
  <si>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</si>
  <si>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</si>
  <si>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</si>
  <si>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</si>
  <si>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</si>
  <si>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</si>
  <si>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</si>
  <si>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</si>
  <si>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</si>
  <si>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</si>
  <si>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</si>
  <si>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</si>
  <si>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</si>
  <si>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</si>
  <si>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</si>
  <si>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</si>
  <si>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</si>
  <si>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</si>
  <si>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</si>
  <si>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</si>
  <si>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</si>
  <si>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</si>
  <si>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</si>
  <si>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</si>
  <si>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</si>
  <si>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</si>
  <si>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</si>
  <si>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</si>
  <si>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</si>
  <si>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</si>
  <si>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</si>
  <si>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</si>
  <si>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</si>
  <si>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</si>
  <si>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</si>
  <si>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</si>
  <si>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</si>
  <si>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</si>
  <si>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</si>
  <si>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</si>
  <si>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</si>
  <si>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</si>
  <si>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</si>
  <si>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</si>
  <si>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</si>
  <si>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</si>
  <si>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</si>
  <si>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</si>
  <si>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</si>
  <si>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</si>
  <si>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</si>
  <si>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</si>
  <si>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</si>
  <si>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</si>
  <si>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</si>
  <si>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</si>
  <si>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</si>
  <si>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</si>
  <si>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</si>
  <si>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</si>
  <si>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</si>
  <si>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</si>
  <si>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</si>
  <si>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</si>
  <si>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</si>
  <si>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</si>
  <si>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</si>
  <si>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</si>
  <si>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</si>
  <si>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</si>
  <si>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</si>
  <si>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</si>
  <si>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</si>
  <si>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</si>
  <si>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</si>
  <si>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</si>
  <si>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</si>
  <si>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</si>
  <si>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</si>
  <si>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</si>
  <si>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</si>
  <si>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</si>
  <si>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</si>
  <si>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</si>
  <si>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</si>
  <si>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</si>
  <si>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</si>
  <si>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</si>
  <si>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</si>
  <si>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</si>
  <si>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</si>
  <si>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</si>
  <si>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</si>
  <si>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</si>
  <si>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</si>
  <si>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</si>
  <si>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</si>
  <si>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</si>
  <si>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</si>
  <si>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</si>
  <si>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</si>
  <si>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</si>
  <si>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</si>
  <si>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</si>
  <si>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</si>
  <si>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</si>
  <si>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</si>
  <si>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</si>
  <si>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</si>
  <si>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</si>
  <si>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</si>
  <si>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</si>
  <si>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</si>
  <si>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</si>
  <si>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</si>
  <si>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</si>
  <si>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</si>
  <si>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</si>
  <si>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</si>
  <si>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</si>
  <si>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</si>
  <si>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</si>
  <si>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</si>
  <si>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</si>
  <si>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</si>
  <si>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</si>
  <si>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</si>
  <si>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</si>
  <si>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</si>
  <si>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</si>
  <si>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</si>
  <si>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</si>
  <si>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</si>
  <si>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</si>
  <si>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</si>
  <si>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</si>
  <si>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</si>
  <si>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</si>
  <si>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</si>
  <si>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</si>
  <si>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</si>
  <si>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</si>
  <si>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</si>
  <si>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</si>
  <si>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</si>
  <si>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</si>
  <si>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</si>
  <si>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</si>
  <si>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</si>
  <si>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</si>
  <si>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</si>
  <si>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</si>
  <si>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</si>
  <si>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</si>
  <si>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</si>
  <si>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</si>
  <si>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</si>
  <si>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</si>
  <si>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</si>
  <si>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</si>
  <si>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</si>
  <si>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</si>
  <si>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</si>
  <si>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</si>
  <si>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</si>
  <si>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</si>
  <si>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</si>
  <si>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</si>
  <si>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</si>
  <si>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</si>
  <si>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</si>
  <si>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</si>
  <si>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</si>
  <si>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</si>
  <si>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</si>
  <si>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</si>
  <si>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</si>
  <si>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</si>
  <si>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</si>
  <si>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</si>
  <si>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</si>
  <si>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</si>
  <si>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</si>
  <si>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</si>
  <si>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</si>
  <si>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</si>
  <si>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</si>
  <si>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</si>
  <si>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</si>
  <si>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</si>
  <si>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</si>
  <si>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</si>
  <si>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</si>
  <si>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</si>
  <si>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</si>
  <si>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</si>
  <si>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</si>
  <si>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</si>
  <si>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</si>
  <si>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</si>
  <si>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</si>
  <si>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</si>
  <si>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</si>
  <si>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</si>
  <si>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</si>
  <si>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</si>
  <si>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</si>
  <si>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</si>
  <si>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</si>
  <si>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</si>
  <si>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</si>
  <si>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</si>
  <si>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</si>
  <si>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</si>
  <si>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</si>
  <si>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</si>
  <si>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</si>
  <si>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</si>
  <si>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</si>
  <si>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</si>
  <si>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</si>
  <si>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</si>
  <si>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</si>
  <si>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</si>
  <si>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</si>
  <si>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</si>
  <si>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</si>
  <si>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</si>
  <si>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</si>
  <si>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</si>
  <si>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</si>
  <si>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</si>
  <si>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</si>
  <si>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</si>
  <si>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</si>
  <si>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</si>
  <si>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</si>
  <si>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</si>
  <si>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</si>
  <si>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</si>
  <si>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</si>
  <si>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</si>
  <si>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</si>
  <si>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</si>
  <si>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</si>
  <si>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</si>
  <si>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</si>
  <si>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</si>
  <si>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</si>
  <si>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</si>
  <si>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</si>
  <si>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</si>
  <si>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</si>
  <si>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</si>
  <si>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</si>
  <si>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</si>
  <si>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</si>
  <si>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</si>
  <si>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</si>
  <si>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</si>
  <si>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</si>
  <si>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</si>
  <si>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</si>
  <si>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</si>
  <si>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</si>
  <si>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</si>
  <si>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</si>
  <si>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</si>
  <si>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</si>
  <si>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</si>
  <si>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</si>
  <si>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</si>
  <si>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</si>
  <si>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</si>
  <si>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</si>
  <si>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</si>
  <si>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</si>
  <si>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</si>
  <si>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</si>
  <si>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</si>
  <si>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</si>
  <si>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</si>
  <si>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</si>
  <si>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</si>
  <si>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</si>
  <si>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</si>
  <si>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</si>
  <si>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</si>
  <si>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</si>
  <si>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</si>
  <si>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</si>
  <si>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</si>
  <si>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</si>
  <si>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</si>
  <si>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</si>
  <si>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</si>
  <si>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</si>
  <si>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</si>
  <si>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</si>
  <si>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</si>
  <si>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</si>
  <si>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</si>
  <si>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</si>
  <si>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</si>
  <si>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</si>
  <si>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</si>
  <si>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</si>
  <si>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</si>
  <si>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</si>
  <si>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</si>
  <si>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</si>
  <si>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</si>
  <si>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</si>
  <si>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</si>
  <si>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</si>
  <si>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</si>
  <si>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</si>
  <si>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</si>
  <si>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</si>
  <si>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</si>
  <si>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</si>
  <si>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</si>
  <si>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</si>
  <si>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</si>
  <si>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</si>
  <si>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</si>
  <si>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</si>
  <si>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</si>
  <si>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</si>
  <si>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</si>
  <si>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</si>
  <si>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</si>
  <si>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</si>
  <si>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</si>
  <si>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</si>
  <si>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</si>
  <si>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</si>
  <si>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</si>
  <si>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</si>
  <si>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</si>
  <si>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</si>
  <si>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</si>
  <si>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</si>
  <si>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</si>
  <si>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</si>
  <si>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</si>
  <si>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</si>
  <si>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</si>
  <si>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</si>
  <si>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</si>
  <si>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</si>
  <si>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</si>
  <si>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</si>
  <si>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</si>
  <si>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</si>
  <si>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</si>
  <si>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</si>
  <si>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</si>
  <si>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</si>
  <si>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</si>
  <si>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</si>
  <si>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</si>
  <si>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</si>
  <si>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</si>
  <si>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</si>
  <si>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</si>
  <si>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</si>
  <si>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</si>
  <si>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</si>
  <si>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</si>
  <si>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</si>
  <si>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</si>
  <si>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</si>
  <si>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</si>
  <si>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</si>
  <si>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</si>
  <si>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</si>
  <si>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</si>
  <si>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</si>
  <si>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</si>
  <si>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</si>
  <si>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</si>
  <si>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</si>
  <si>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</si>
  <si>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</si>
  <si>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</si>
  <si>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</si>
  <si>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</si>
  <si>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</si>
  <si>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</si>
  <si>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</si>
  <si>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</si>
  <si>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</si>
  <si>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</si>
  <si>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</si>
  <si>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</si>
  <si>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</si>
  <si>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</si>
  <si>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</si>
  <si>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</si>
  <si>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</si>
  <si>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</si>
  <si>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</si>
  <si>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</si>
  <si>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</si>
  <si>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</si>
  <si>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</si>
  <si>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</si>
  <si>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</si>
  <si>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</si>
  <si>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</si>
  <si>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</si>
  <si>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</si>
  <si>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</si>
  <si>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</si>
  <si>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</si>
  <si>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</si>
  <si>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</si>
  <si>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</si>
  <si>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</si>
  <si>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</si>
  <si>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</si>
  <si>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</si>
  <si>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</si>
  <si>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</si>
  <si>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</si>
  <si>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</si>
  <si>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</si>
  <si>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</si>
  <si>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</si>
  <si>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</si>
  <si>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</si>
  <si>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</si>
  <si>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</si>
  <si>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</si>
  <si>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</si>
  <si>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</si>
  <si>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</si>
  <si>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</si>
  <si>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</si>
  <si>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</si>
  <si>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</si>
  <si>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</si>
  <si>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</si>
  <si>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</si>
  <si>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</si>
  <si>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</si>
  <si>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</si>
  <si>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</si>
  <si>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</si>
  <si>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</si>
  <si>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</si>
  <si>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</si>
  <si>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</si>
  <si>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</si>
  <si>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</si>
  <si>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</si>
  <si>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</si>
  <si>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</si>
  <si>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</si>
  <si>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</si>
  <si>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</si>
  <si>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</si>
  <si>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</si>
  <si>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</si>
  <si>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</si>
  <si>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</si>
  <si>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</si>
  <si>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</si>
  <si>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</si>
  <si>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</si>
  <si>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</si>
  <si>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</si>
  <si>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</si>
  <si>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</si>
  <si>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</si>
  <si>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</si>
  <si>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</si>
  <si>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</si>
  <si>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</si>
  <si>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</si>
  <si>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</si>
  <si>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</si>
  <si>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</si>
  <si>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</si>
  <si>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</si>
  <si>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</si>
  <si>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</si>
  <si>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</si>
  <si>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</si>
  <si>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</si>
  <si>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</si>
  <si>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</si>
  <si>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</si>
  <si>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</si>
  <si>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</si>
  <si>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</si>
  <si>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</si>
  <si>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</si>
  <si>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</si>
  <si>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</si>
  <si>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</si>
  <si>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</si>
  <si>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</si>
  <si>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</si>
  <si>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</si>
  <si>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</si>
  <si>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</si>
  <si>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</si>
  <si>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</si>
  <si>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</si>
  <si>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</si>
  <si>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</si>
  <si>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</si>
  <si>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</si>
  <si>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</si>
  <si>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</si>
  <si>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</si>
  <si>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</si>
  <si>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</si>
  <si>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</si>
  <si>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</si>
  <si>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</si>
  <si>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</si>
  <si>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</si>
  <si>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</si>
  <si>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</si>
  <si>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</si>
  <si>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</si>
  <si>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</si>
  <si>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</si>
  <si>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</si>
  <si>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</si>
  <si>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</si>
  <si>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</si>
  <si>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</si>
  <si>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</si>
  <si>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</si>
  <si>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</si>
  <si>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</si>
  <si>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</si>
  <si>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</si>
  <si>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</si>
  <si>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</si>
  <si>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</si>
  <si>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</si>
  <si>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</si>
  <si>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</si>
  <si>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</si>
  <si>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</si>
  <si>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</si>
  <si>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</si>
  <si>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</si>
  <si>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</si>
  <si>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</si>
  <si>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</si>
  <si>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</si>
  <si>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</si>
  <si>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</si>
  <si>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</si>
  <si>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</si>
  <si>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</si>
  <si>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</si>
  <si>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</si>
  <si>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</si>
  <si>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</si>
  <si>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</si>
  <si>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</si>
  <si>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</si>
  <si>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</si>
  <si>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</si>
  <si>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</si>
  <si>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</si>
  <si>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</si>
  <si>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</si>
  <si>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</si>
  <si>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</si>
  <si>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</si>
  <si>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</si>
  <si>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</si>
  <si>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</si>
  <si>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</si>
  <si>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</si>
  <si>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</si>
  <si>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</si>
  <si>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</si>
  <si>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</si>
  <si>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</si>
  <si>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</si>
  <si>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</si>
  <si>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</si>
  <si>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</si>
  <si>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</si>
  <si>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</si>
  <si>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</si>
  <si>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</si>
  <si>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</si>
  <si>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</si>
  <si>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</si>
  <si>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</si>
  <si>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</si>
  <si>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</si>
  <si>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</si>
  <si>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</si>
  <si>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</si>
  <si>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</si>
  <si>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</si>
  <si>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</si>
  <si>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</si>
  <si>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</si>
  <si>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</si>
  <si>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</si>
  <si>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</si>
  <si>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</si>
  <si>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</si>
  <si>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</si>
  <si>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</si>
  <si>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</si>
  <si>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</si>
  <si>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</si>
  <si>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</si>
  <si>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</si>
  <si>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</si>
  <si>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</si>
  <si>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</si>
  <si>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</si>
  <si>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</si>
  <si>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</si>
  <si>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</si>
  <si>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</si>
  <si>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</si>
  <si>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</si>
  <si>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</si>
  <si>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</si>
  <si>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</si>
  <si>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</si>
  <si>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</si>
  <si>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</si>
  <si>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</si>
  <si>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</si>
  <si>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</si>
  <si>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</si>
  <si>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</si>
  <si>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</si>
  <si>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</si>
  <si>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</si>
  <si>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</si>
  <si>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</si>
  <si>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</si>
  <si>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</si>
  <si>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</si>
  <si>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</si>
  <si>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</si>
  <si>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</si>
  <si>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</si>
  <si>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</si>
  <si>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</si>
  <si>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</si>
  <si>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</si>
  <si>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</si>
  <si>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</si>
  <si>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</si>
  <si>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</si>
  <si>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</si>
  <si>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</si>
  <si>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</si>
  <si>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</si>
  <si>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</si>
  <si>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</si>
  <si>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</si>
  <si>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</si>
  <si>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</si>
  <si>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</si>
  <si>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</si>
  <si>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</si>
  <si>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</si>
  <si>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</si>
  <si>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</si>
  <si>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</si>
  <si>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</si>
  <si>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</si>
  <si>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</si>
  <si>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</si>
  <si>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</si>
  <si>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</si>
  <si>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</si>
  <si>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</si>
  <si>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</si>
  <si>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</si>
  <si>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</si>
  <si>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</si>
  <si>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</si>
  <si>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</si>
  <si>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</si>
  <si>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</si>
  <si>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</si>
  <si>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</si>
  <si>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</si>
  <si>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</si>
  <si>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</si>
  <si>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</si>
  <si>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</si>
  <si>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</si>
  <si>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</si>
  <si>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</si>
  <si>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</si>
  <si>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</si>
  <si>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</si>
  <si>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</si>
  <si>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</si>
  <si>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</si>
  <si>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</si>
  <si>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</si>
  <si>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</si>
  <si>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</si>
  <si>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</si>
  <si>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</si>
  <si>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</si>
  <si>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</si>
  <si>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</si>
  <si>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</si>
  <si>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</si>
  <si>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</si>
  <si>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</si>
  <si>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</si>
  <si>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</si>
  <si>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</si>
  <si>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</si>
  <si>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</si>
  <si>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</si>
  <si>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</si>
  <si>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</si>
  <si>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</si>
  <si>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</si>
  <si>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</si>
  <si>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</si>
  <si>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</si>
  <si>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</si>
  <si>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</si>
  <si>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</si>
  <si>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</si>
  <si>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</si>
  <si>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</si>
  <si>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</si>
  <si>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</si>
  <si>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</si>
  <si>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</si>
  <si>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</si>
  <si>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</si>
  <si>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</si>
  <si>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</si>
  <si>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</si>
  <si>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</si>
  <si>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</si>
  <si>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</si>
  <si>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</si>
  <si>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</si>
  <si>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</si>
  <si>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</si>
  <si>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</si>
  <si>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</si>
  <si>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</si>
  <si>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</si>
  <si>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</si>
  <si>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</si>
  <si>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</si>
  <si>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</si>
  <si>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</si>
  <si>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</si>
  <si>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</si>
  <si>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</si>
  <si>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</si>
  <si>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</si>
  <si>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</si>
  <si>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</si>
  <si>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</si>
  <si>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</si>
  <si>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</si>
  <si>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</si>
  <si>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</si>
  <si>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</si>
  <si>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</si>
  <si>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</si>
  <si>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</si>
  <si>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</si>
  <si>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</si>
  <si>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</si>
  <si>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</si>
  <si>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</si>
  <si>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</si>
  <si>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</si>
  <si>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</si>
  <si>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</si>
  <si>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</si>
  <si>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</si>
  <si>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</si>
  <si>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</si>
  <si>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</si>
  <si>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</si>
  <si>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</si>
  <si>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</si>
  <si>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</si>
  <si>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</si>
  <si>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</si>
  <si>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</si>
  <si>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</si>
  <si>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</si>
  <si>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</si>
  <si>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</si>
  <si>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</si>
  <si>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</si>
  <si>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</si>
  <si>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</si>
  <si>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</si>
  <si>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</si>
  <si>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</si>
  <si>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</si>
  <si>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</si>
  <si>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</si>
  <si>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</si>
  <si>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</si>
  <si>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</si>
  <si>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</si>
  <si>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</si>
  <si>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</si>
  <si>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</si>
  <si>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</si>
  <si>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</si>
  <si>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</si>
  <si>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</si>
  <si>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</si>
  <si>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</si>
  <si>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</si>
  <si>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</si>
  <si>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</si>
  <si>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</si>
  <si>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</si>
  <si>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</si>
  <si>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</si>
  <si>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</si>
  <si>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</si>
  <si>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</si>
  <si>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</si>
  <si>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</si>
  <si>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</si>
  <si>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</si>
  <si>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</si>
  <si>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</si>
  <si>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</si>
  <si>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</si>
  <si>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</si>
  <si>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</si>
  <si>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</si>
  <si>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</si>
  <si>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</si>
  <si>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</si>
  <si>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</si>
  <si>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</si>
  <si>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</si>
  <si>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</si>
  <si>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</si>
  <si>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</si>
  <si>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</si>
  <si>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</si>
  <si>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</si>
  <si>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</si>
  <si>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</si>
  <si>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</si>
  <si>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</si>
  <si>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</si>
  <si>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</si>
  <si>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</si>
  <si>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</si>
  <si>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</si>
  <si>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</si>
  <si>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</si>
  <si>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</si>
  <si>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</si>
  <si>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</si>
  <si>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</si>
  <si>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</si>
  <si>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</si>
  <si>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</si>
  <si>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</si>
  <si>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</si>
  <si>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</si>
  <si>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</si>
  <si>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</si>
  <si>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</si>
  <si>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</si>
  <si>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</si>
  <si>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</si>
  <si>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</si>
  <si>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</si>
  <si>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</si>
  <si>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</si>
  <si>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</si>
  <si>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</si>
  <si>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</si>
  <si>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</si>
  <si>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</si>
  <si>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</si>
  <si>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</si>
  <si>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</si>
  <si>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</si>
  <si>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</si>
  <si>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</si>
  <si>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</si>
  <si>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</si>
  <si>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</si>
  <si>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</si>
  <si>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</si>
  <si>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</si>
  <si>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</si>
  <si>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</si>
  <si>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</si>
  <si>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</si>
  <si>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</si>
  <si>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</si>
  <si>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</si>
  <si>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</si>
  <si>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</si>
  <si>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</si>
  <si>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</si>
  <si>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</si>
  <si>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</si>
  <si>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</si>
  <si>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</si>
  <si>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</si>
  <si>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</si>
  <si>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</si>
  <si>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</si>
  <si>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</si>
  <si>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</si>
  <si>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</si>
  <si>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</si>
  <si>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</si>
  <si>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</si>
  <si>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</si>
  <si>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</si>
  <si>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</si>
  <si>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</si>
  <si>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</si>
  <si>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</si>
  <si>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</si>
  <si>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</si>
  <si>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</si>
  <si>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</si>
  <si>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</si>
  <si>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</si>
  <si>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</si>
  <si>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</si>
  <si>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</si>
  <si>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</si>
  <si>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</si>
  <si>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</si>
  <si>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</si>
  <si>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</si>
  <si>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</si>
  <si>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</si>
  <si>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</si>
  <si>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</si>
  <si>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</si>
  <si>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</si>
  <si>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</si>
  <si>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</si>
  <si>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</si>
  <si>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</si>
  <si>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</si>
  <si>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</si>
  <si>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</si>
  <si>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</si>
  <si>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</si>
  <si>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</si>
  <si>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</si>
  <si>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</si>
  <si>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</si>
  <si>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</si>
  <si>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</si>
  <si>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</si>
  <si>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</si>
  <si>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</si>
  <si>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</si>
  <si>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</si>
  <si>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</si>
  <si>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</si>
  <si>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</si>
  <si>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</si>
  <si>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</si>
  <si>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</si>
  <si>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</si>
  <si>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</si>
  <si>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</si>
  <si>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</si>
  <si>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</si>
  <si>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</si>
  <si>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</si>
  <si>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</si>
  <si>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</si>
  <si>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</si>
  <si>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</si>
  <si>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</si>
  <si>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</si>
  <si>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</si>
  <si>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</si>
  <si>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</si>
  <si>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</si>
  <si>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</si>
  <si>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</si>
  <si>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</si>
  <si>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</si>
  <si>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</si>
  <si>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</si>
  <si>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</si>
  <si>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</si>
  <si>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</si>
  <si>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</si>
  <si>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</si>
  <si>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</si>
  <si>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</si>
  <si>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</si>
  <si>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</si>
  <si>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</si>
  <si>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</si>
  <si>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</si>
  <si>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</si>
  <si>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</si>
  <si>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</si>
  <si>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</si>
  <si>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</si>
  <si>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</si>
  <si>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</si>
  <si>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</si>
  <si>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</si>
  <si>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</si>
  <si>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</si>
  <si>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</si>
  <si>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</si>
  <si>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</si>
  <si>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</si>
  <si>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</si>
  <si>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</si>
  <si>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</si>
  <si>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</si>
  <si>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</si>
  <si>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</si>
  <si>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</si>
  <si>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</si>
  <si>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</si>
  <si>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</si>
  <si>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</si>
  <si>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</si>
  <si>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</si>
  <si>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</si>
  <si>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</si>
  <si>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</si>
  <si>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</si>
  <si>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</si>
  <si>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</si>
  <si>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</si>
  <si>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</si>
  <si>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</si>
  <si>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</si>
  <si>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</si>
  <si>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</si>
  <si>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</si>
  <si>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</si>
  <si>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</si>
  <si>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</si>
  <si>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</si>
  <si>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</si>
  <si>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</si>
  <si>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</si>
  <si>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</si>
  <si>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</si>
  <si>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</si>
  <si>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</si>
  <si>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</si>
  <si>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</si>
  <si>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</si>
  <si>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</si>
  <si>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</si>
  <si>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</si>
  <si>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</si>
  <si>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</si>
  <si>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</si>
  <si>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</si>
  <si>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</si>
  <si>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</si>
  <si>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</si>
  <si>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</si>
  <si>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</si>
  <si>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</si>
  <si>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</si>
  <si>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</si>
  <si>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</si>
  <si>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</si>
  <si>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</si>
  <si>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</si>
  <si>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</si>
  <si>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</si>
  <si>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</si>
  <si>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</si>
  <si>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</si>
  <si>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</si>
  <si>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</si>
  <si>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</si>
  <si>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</si>
  <si>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</si>
  <si>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</si>
  <si>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</si>
  <si>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</si>
  <si>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</si>
  <si>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</si>
  <si>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</si>
  <si>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</si>
  <si>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</si>
  <si>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</si>
  <si>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</si>
  <si>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</si>
  <si>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</si>
  <si>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</si>
  <si>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</si>
  <si>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</si>
  <si>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</si>
  <si>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</si>
  <si>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</si>
  <si>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</si>
  <si>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</si>
  <si>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</si>
  <si>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</si>
  <si>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</si>
  <si>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</si>
  <si>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</si>
  <si>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</si>
  <si>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</si>
  <si>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</si>
  <si>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</si>
  <si>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</si>
  <si>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</si>
  <si>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</si>
  <si>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</si>
  <si>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</si>
  <si>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</si>
  <si>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</si>
  <si>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</si>
  <si>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</si>
  <si>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</si>
  <si>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</si>
  <si>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</si>
  <si>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</si>
  <si>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</si>
  <si>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</si>
  <si>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</si>
  <si>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</si>
  <si>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</si>
  <si>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</si>
  <si>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</si>
  <si>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</si>
  <si>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</si>
  <si>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</si>
  <si>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</si>
  <si>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</si>
  <si>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</si>
  <si>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</si>
  <si>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</si>
  <si>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</si>
  <si>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</si>
  <si>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</si>
  <si>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</si>
  <si>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</si>
  <si>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</si>
  <si>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</si>
  <si>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</si>
  <si>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</si>
  <si>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</si>
  <si>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</si>
  <si>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</si>
  <si>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</si>
  <si>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</si>
  <si>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</si>
  <si>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</si>
  <si>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</si>
  <si>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</si>
  <si>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</si>
  <si>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</si>
  <si>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</si>
  <si>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</si>
  <si>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</si>
  <si>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</si>
  <si>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</si>
  <si>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</si>
  <si>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</si>
  <si>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</si>
  <si>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</si>
  <si>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</si>
  <si>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</si>
  <si>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</si>
  <si>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</si>
  <si>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</si>
  <si>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</si>
  <si>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</si>
  <si>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</si>
  <si>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</si>
  <si>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</si>
  <si>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</si>
  <si>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</si>
  <si>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</si>
  <si>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</si>
  <si>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</si>
  <si>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</si>
  <si>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</si>
  <si>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</si>
  <si>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</si>
  <si>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</si>
  <si>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</si>
  <si>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</si>
  <si>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</si>
  <si>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</si>
  <si>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</si>
  <si>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</si>
  <si>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</si>
  <si>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</si>
  <si>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</si>
  <si>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</si>
  <si>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</si>
  <si>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</si>
  <si>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</si>
  <si>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</si>
  <si>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</si>
  <si>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</si>
  <si>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</si>
  <si>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</si>
  <si>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</si>
  <si>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</si>
  <si>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</si>
  <si>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</si>
  <si>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</si>
  <si>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</si>
  <si>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</si>
  <si>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</si>
  <si>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</si>
  <si>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</si>
  <si>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</si>
  <si>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</si>
  <si>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</si>
  <si>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</si>
  <si>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</si>
  <si>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</si>
  <si>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</si>
  <si>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</si>
  <si>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</si>
  <si>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</si>
  <si>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</si>
  <si>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</si>
  <si>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</si>
  <si>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</si>
  <si>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</si>
  <si>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</si>
  <si>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</si>
  <si>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</si>
  <si>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</si>
  <si>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</si>
  <si>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</si>
  <si>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</si>
  <si>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</si>
  <si>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</si>
  <si>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</si>
  <si>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</si>
  <si>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</si>
  <si>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</si>
  <si>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</si>
  <si>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</si>
  <si>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</si>
  <si>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</si>
  <si>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</si>
  <si>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</si>
  <si>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</si>
  <si>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</si>
  <si>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</si>
  <si>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</si>
  <si>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</si>
  <si>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</si>
  <si>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</si>
  <si>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</si>
  <si>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</si>
  <si>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</si>
  <si>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</si>
  <si>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</si>
  <si>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</si>
  <si>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</si>
  <si>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</si>
  <si>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</si>
  <si>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</si>
  <si>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</si>
  <si>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</si>
  <si>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</si>
  <si>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</si>
  <si>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</si>
  <si>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</si>
  <si>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</si>
  <si>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</si>
  <si>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</si>
  <si>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</si>
  <si>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</si>
  <si>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</si>
  <si>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</si>
  <si>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</si>
  <si>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</si>
  <si>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</si>
  <si>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</si>
  <si>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</si>
  <si>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</si>
  <si>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</si>
  <si>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</si>
  <si>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</si>
  <si>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</si>
  <si>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</si>
  <si>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</si>
  <si>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</si>
  <si>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</si>
  <si>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</si>
  <si>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</si>
  <si>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</si>
  <si>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</si>
  <si>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</si>
  <si>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</si>
  <si>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</si>
  <si>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</si>
  <si>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</si>
  <si>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</si>
  <si>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</si>
  <si>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</si>
  <si>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</si>
  <si>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</si>
  <si>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</si>
  <si>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</si>
  <si>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</si>
  <si>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</si>
  <si>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</si>
  <si>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</si>
  <si>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</si>
  <si>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</si>
  <si>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</si>
  <si>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</si>
  <si>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</si>
  <si>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</si>
  <si>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</si>
  <si>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</si>
  <si>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</si>
  <si>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</si>
  <si>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</si>
  <si>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</si>
  <si>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</si>
  <si>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</si>
  <si>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</si>
  <si>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</si>
  <si>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</si>
  <si>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</si>
  <si>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</si>
  <si>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</si>
  <si>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</si>
  <si>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</si>
  <si>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</si>
  <si>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</si>
  <si>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</si>
  <si>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</si>
  <si>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</si>
  <si>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</si>
  <si>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</si>
  <si>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</si>
  <si>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</si>
  <si>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</si>
  <si>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</si>
  <si>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</si>
  <si>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</si>
  <si>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</si>
  <si>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</si>
  <si>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</si>
  <si>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</si>
  <si>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</si>
  <si>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</si>
  <si>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</si>
  <si>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</si>
  <si>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</si>
  <si>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</si>
  <si>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</si>
  <si>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</si>
  <si>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</si>
  <si>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</si>
  <si>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</si>
  <si>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</si>
  <si>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</si>
  <si>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</si>
  <si>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</si>
  <si>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</si>
  <si>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</si>
  <si>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</si>
  <si>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</si>
  <si>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</si>
  <si>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</si>
  <si>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</si>
  <si>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</si>
  <si>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</si>
  <si>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</si>
  <si>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</si>
  <si>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</si>
  <si>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</si>
  <si>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</si>
  <si>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</si>
  <si>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</si>
  <si>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</si>
  <si>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</si>
  <si>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</si>
  <si>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</si>
  <si>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</si>
  <si>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</si>
  <si>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</si>
  <si>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</si>
  <si>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</si>
  <si>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</si>
  <si>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</si>
  <si>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</si>
  <si>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</si>
  <si>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</si>
  <si>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</si>
  <si>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</si>
  <si>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</si>
  <si>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</si>
  <si>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</si>
  <si>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</si>
  <si>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</si>
  <si>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</si>
  <si>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</si>
  <si>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</si>
  <si>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</si>
  <si>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</si>
  <si>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</si>
  <si>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</si>
  <si>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</si>
  <si>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</si>
  <si>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</si>
  <si>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</si>
  <si>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</si>
  <si>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</si>
  <si>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</si>
  <si>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</si>
  <si>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</si>
  <si>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</si>
  <si>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</si>
  <si>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</si>
  <si>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</si>
  <si>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</si>
  <si>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</si>
  <si>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</si>
  <si>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</si>
  <si>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</si>
  <si>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</si>
  <si>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</si>
  <si>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</si>
  <si>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</si>
  <si>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</si>
  <si>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</si>
  <si>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</si>
  <si>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</si>
  <si>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</si>
  <si>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</si>
  <si>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</si>
  <si>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</si>
  <si>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</si>
  <si>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</si>
  <si>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</si>
  <si>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</si>
  <si>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</si>
  <si>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</si>
  <si>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</si>
  <si>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</si>
  <si>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</si>
  <si>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</si>
  <si>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</si>
  <si>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</si>
  <si>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</si>
  <si>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</si>
  <si>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</si>
  <si>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</si>
  <si>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</si>
  <si>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</si>
  <si>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</si>
  <si>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</si>
  <si>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</si>
  <si>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</si>
  <si>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</si>
  <si>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</si>
  <si>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</si>
  <si>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</si>
  <si>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</si>
  <si>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</si>
  <si>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</si>
  <si>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</si>
  <si>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</si>
  <si>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</si>
  <si>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</si>
  <si>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</si>
  <si>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</si>
  <si>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</si>
  <si>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</si>
  <si>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</si>
  <si>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</si>
  <si>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</si>
  <si>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</si>
  <si>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</si>
  <si>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</si>
  <si>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</si>
  <si>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</si>
  <si>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</si>
  <si>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</si>
  <si>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</si>
  <si>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</si>
  <si>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</si>
  <si>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</si>
  <si>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</si>
  <si>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</si>
  <si>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</si>
  <si>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</si>
  <si>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</si>
  <si>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</si>
  <si>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</si>
  <si>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</si>
  <si>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</si>
  <si>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</si>
  <si>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</si>
  <si>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</si>
  <si>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</si>
  <si>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</si>
  <si>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</si>
  <si>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</si>
  <si>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</si>
  <si>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</si>
  <si>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</si>
  <si>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</si>
  <si>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</si>
  <si>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</si>
  <si>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</si>
  <si>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</si>
  <si>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</si>
  <si>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</si>
  <si>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</si>
  <si>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</si>
  <si>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</si>
  <si>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</si>
  <si>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</si>
  <si>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</si>
  <si>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</si>
  <si>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</si>
  <si>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</si>
  <si>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</si>
  <si>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</si>
  <si>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</si>
  <si>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</si>
  <si>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</si>
  <si>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</si>
  <si>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</si>
  <si>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</si>
  <si>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</si>
  <si>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</si>
  <si>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</si>
  <si>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</si>
  <si>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</si>
  <si>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</si>
  <si>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</si>
  <si>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</si>
  <si>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</si>
  <si>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</si>
  <si>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</si>
  <si>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</si>
  <si>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</si>
  <si>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</si>
  <si>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</si>
  <si>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</si>
  <si>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</si>
  <si>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</si>
  <si>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</si>
  <si>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</si>
  <si>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</si>
  <si>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</si>
  <si>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</si>
  <si>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</si>
  <si>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</si>
  <si>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</si>
  <si>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</si>
  <si>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</si>
  <si>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</si>
  <si>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</si>
  <si>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</si>
  <si>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</si>
  <si>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</si>
  <si>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</si>
  <si>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</si>
  <si>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</si>
  <si>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</si>
  <si>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</si>
  <si>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</si>
  <si>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</si>
  <si>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</si>
  <si>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</si>
  <si>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</si>
  <si>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</si>
  <si>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</si>
  <si>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</si>
  <si>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</si>
  <si>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</si>
  <si>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</si>
  <si>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</si>
  <si>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</si>
  <si>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</si>
  <si>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</si>
  <si>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</si>
  <si>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</si>
  <si>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</si>
  <si>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</si>
  <si>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</si>
  <si>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</si>
  <si>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</si>
  <si>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</si>
  <si>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</si>
  <si>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</si>
  <si>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</si>
  <si>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</si>
  <si>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</si>
  <si>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</si>
  <si>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</si>
  <si>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</si>
  <si>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</si>
  <si>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</si>
  <si>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</si>
  <si>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</si>
  <si>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</si>
  <si>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</si>
  <si>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</si>
  <si>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</si>
  <si>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</si>
  <si>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</si>
  <si>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</si>
  <si>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</si>
  <si>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</si>
  <si>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</si>
  <si>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</si>
  <si>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</si>
  <si>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</si>
  <si>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</si>
  <si>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</si>
  <si>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</si>
  <si>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</si>
  <si>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</si>
  <si>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</si>
  <si>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</si>
  <si>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</si>
  <si>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</si>
  <si>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</si>
  <si>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</si>
  <si>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</si>
  <si>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</si>
  <si>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</si>
  <si>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</si>
  <si>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</si>
  <si>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</si>
  <si>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</si>
  <si>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</si>
  <si>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</si>
  <si>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</si>
  <si>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</si>
  <si>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</si>
  <si>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</si>
  <si>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</si>
  <si>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</si>
  <si>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</si>
  <si>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</si>
  <si>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</si>
  <si>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</si>
  <si>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</si>
  <si>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</si>
  <si>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</si>
  <si>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</si>
  <si>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</si>
  <si>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</si>
  <si>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</si>
  <si>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</si>
  <si>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</si>
  <si>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</si>
  <si>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</si>
  <si>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</si>
  <si>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</si>
  <si>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</si>
  <si>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</si>
  <si>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</si>
  <si>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</si>
  <si>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</si>
  <si>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</si>
  <si>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</si>
  <si>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</si>
  <si>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</si>
  <si>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</si>
  <si>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</si>
  <si>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</si>
  <si>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</si>
  <si>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</si>
  <si>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</si>
  <si>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</si>
  <si>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</si>
  <si>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</si>
  <si>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</si>
  <si>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</si>
  <si>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</si>
  <si>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</si>
  <si>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</si>
  <si>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</si>
  <si>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</si>
  <si>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</si>
  <si>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</si>
  <si>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</si>
  <si>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</si>
  <si>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</si>
  <si>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</si>
  <si>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</si>
  <si>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</si>
  <si>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</si>
  <si>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</si>
  <si>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</si>
  <si>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</si>
  <si>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</si>
  <si>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</si>
  <si>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</si>
  <si>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</si>
  <si>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</si>
  <si>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</si>
  <si>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</si>
  <si>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</si>
  <si>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</si>
  <si>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</si>
  <si>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</si>
  <si>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</si>
  <si>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</si>
  <si>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</si>
  <si>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</si>
  <si>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</si>
  <si>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</si>
  <si>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</si>
  <si>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</si>
  <si>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</si>
  <si>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</si>
  <si>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</si>
  <si>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</si>
  <si>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</si>
  <si>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</si>
  <si>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</si>
  <si>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</si>
  <si>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</si>
  <si>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</si>
  <si>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</si>
  <si>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</si>
  <si>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</si>
  <si>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</si>
  <si>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</si>
  <si>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</si>
  <si>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</si>
  <si>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</si>
  <si>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</si>
  <si>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</si>
  <si>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</si>
  <si>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</si>
  <si>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</si>
  <si>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</si>
  <si>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</si>
  <si>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</si>
  <si>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</si>
  <si>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</si>
  <si>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</si>
  <si>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</si>
  <si>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</si>
  <si>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</si>
  <si>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</si>
  <si>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</si>
  <si>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</si>
  <si>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</si>
  <si>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</si>
  <si>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</si>
  <si>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</si>
  <si>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</si>
  <si>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</si>
  <si>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</si>
  <si>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</si>
  <si>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</si>
  <si>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</si>
  <si>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</si>
  <si>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</si>
  <si>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</si>
  <si>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</si>
  <si>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</si>
  <si>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</si>
  <si>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</si>
  <si>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</si>
  <si>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</si>
  <si>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</si>
  <si>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</si>
  <si>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</si>
  <si>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</si>
  <si>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</si>
  <si>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</si>
  <si>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</si>
  <si>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</si>
  <si>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</si>
  <si>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</si>
  <si>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</si>
  <si>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</si>
  <si>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</si>
  <si>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</si>
  <si>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</si>
  <si>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</si>
  <si>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</si>
  <si>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</si>
  <si>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</si>
  <si>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</si>
  <si>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</si>
  <si>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</si>
  <si>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</si>
  <si>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</si>
  <si>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</si>
  <si>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</si>
  <si>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</si>
  <si>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</si>
  <si>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</si>
  <si>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</si>
  <si>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</si>
  <si>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</si>
  <si>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</si>
  <si>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</si>
  <si>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</si>
  <si>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</si>
  <si>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</si>
  <si>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</si>
  <si>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</si>
  <si>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</si>
  <si>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</si>
  <si>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</si>
  <si>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</si>
  <si>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</si>
  <si>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</si>
  <si>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</si>
  <si>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</si>
  <si>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</si>
  <si>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</si>
  <si>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</si>
  <si>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</si>
  <si>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</si>
  <si>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</si>
  <si>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</si>
  <si>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</si>
  <si>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</si>
  <si>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</si>
  <si>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</si>
  <si>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</si>
  <si>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</si>
  <si>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</si>
  <si>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</si>
  <si>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</si>
  <si>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</si>
  <si>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</si>
  <si>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</si>
  <si>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</si>
  <si>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</si>
  <si>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</si>
  <si>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</si>
  <si>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</si>
  <si>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</si>
  <si>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</si>
  <si>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</si>
  <si>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</si>
  <si>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</si>
  <si>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</si>
  <si>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</si>
  <si>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</si>
  <si>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</si>
  <si>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</si>
  <si>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</si>
  <si>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</si>
  <si>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</si>
  <si>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</si>
  <si>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</si>
  <si>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</si>
  <si>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</si>
  <si>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</si>
  <si>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</si>
  <si>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</si>
  <si>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</si>
  <si>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</si>
  <si>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</si>
  <si>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</si>
  <si>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</si>
  <si>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</si>
  <si>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</si>
  <si>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</si>
  <si>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</si>
  <si>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</si>
  <si>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</si>
  <si>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</si>
  <si>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</si>
  <si>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</si>
  <si>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</si>
  <si>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</si>
  <si>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</si>
  <si>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</si>
  <si>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</si>
  <si>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</si>
  <si>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</si>
  <si>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</si>
  <si>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</si>
  <si>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</si>
  <si>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</si>
  <si>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</si>
  <si>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</si>
  <si>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</si>
  <si>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</si>
  <si>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</si>
  <si>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</si>
  <si>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</si>
  <si>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</si>
  <si>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</si>
  <si>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</si>
  <si>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</si>
  <si>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</si>
  <si>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</si>
  <si>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</si>
  <si>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</si>
  <si>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</si>
  <si>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</si>
  <si>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</si>
  <si>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</si>
  <si>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</si>
  <si>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</si>
  <si>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</si>
  <si>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</si>
  <si>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</si>
  <si>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</si>
  <si>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</si>
  <si>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</si>
  <si>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</si>
  <si>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</si>
  <si>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</si>
  <si>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</si>
  <si>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</si>
  <si>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</si>
  <si>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</si>
  <si>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</si>
  <si>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</si>
  <si>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</si>
  <si>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</si>
  <si>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</si>
  <si>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</si>
  <si>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</si>
  <si>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</si>
  <si>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</si>
  <si>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</si>
  <si>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</si>
  <si>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</si>
  <si>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</si>
  <si>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</si>
  <si>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</si>
  <si>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</si>
  <si>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</si>
  <si>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</si>
  <si>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</si>
  <si>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</si>
  <si>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</si>
  <si>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</si>
  <si>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</si>
  <si>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</si>
  <si>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</si>
  <si>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</si>
  <si>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</si>
  <si>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</si>
  <si>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</si>
  <si>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</si>
  <si>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</si>
  <si>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</si>
  <si>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</si>
  <si>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</si>
  <si>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</si>
  <si>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</si>
  <si>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</si>
  <si>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</si>
  <si>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</si>
  <si>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</si>
  <si>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</si>
  <si>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</si>
  <si>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</si>
  <si>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</si>
  <si>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</si>
  <si>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</si>
  <si>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</si>
  <si>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</si>
  <si>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</si>
  <si>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</si>
  <si>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</si>
  <si>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</si>
  <si>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</si>
  <si>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</si>
  <si>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</si>
  <si>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</si>
  <si>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</si>
  <si>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</si>
  <si>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</si>
  <si>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</si>
  <si>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</si>
  <si>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</si>
  <si>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</si>
  <si>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</si>
  <si>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</si>
  <si>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</si>
  <si>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</si>
  <si>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</si>
  <si>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</si>
  <si>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</si>
  <si>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</si>
  <si>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</si>
  <si>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</si>
  <si>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</si>
  <si>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</si>
  <si>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</si>
  <si>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</si>
  <si>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</si>
  <si>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</si>
  <si>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</si>
  <si>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</si>
  <si>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</si>
  <si>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</si>
  <si>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</si>
  <si>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</si>
  <si>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</si>
  <si>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</si>
  <si>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</si>
  <si>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</si>
  <si>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</si>
  <si>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</si>
  <si>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</si>
  <si>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</si>
  <si>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</si>
  <si>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</si>
  <si>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</si>
  <si>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</si>
  <si>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</si>
  <si>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</si>
  <si>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</si>
  <si>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</si>
  <si>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</si>
  <si>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</si>
  <si>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</si>
  <si>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</si>
  <si>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</si>
  <si>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</si>
  <si>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</si>
  <si>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</si>
  <si>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</si>
  <si>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</si>
  <si>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</si>
  <si>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</si>
  <si>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</si>
  <si>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</si>
  <si>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</si>
  <si>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</si>
  <si>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</si>
  <si>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</si>
  <si>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</si>
  <si>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</si>
  <si>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</si>
  <si>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</si>
  <si>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</si>
  <si>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</si>
  <si>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</si>
  <si>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</si>
  <si>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</si>
  <si>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</si>
  <si>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</si>
  <si>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</si>
  <si>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</si>
  <si>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</si>
  <si>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</si>
  <si>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</si>
  <si>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</si>
  <si>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</si>
  <si>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</si>
  <si>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</si>
  <si>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</si>
  <si>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</si>
  <si>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</si>
  <si>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</si>
  <si>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</si>
  <si>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</si>
  <si>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</si>
  <si>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</si>
  <si>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</si>
  <si>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</si>
  <si>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</si>
  <si>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</si>
  <si>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</si>
  <si>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</si>
  <si>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</si>
  <si>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</si>
  <si>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</si>
  <si>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</si>
  <si>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</si>
  <si>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</si>
  <si>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</si>
  <si>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</si>
  <si>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</si>
  <si>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</si>
  <si>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</si>
  <si>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</si>
  <si>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</si>
  <si>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</si>
  <si>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</si>
  <si>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</si>
  <si>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</si>
  <si>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</si>
  <si>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</si>
  <si>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</si>
  <si>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</si>
  <si>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</si>
  <si>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</si>
  <si>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</si>
  <si>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</si>
  <si>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</si>
  <si>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</si>
  <si>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</si>
  <si>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</si>
  <si>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</si>
  <si>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</si>
  <si>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</si>
  <si>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</si>
  <si>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</si>
  <si>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</si>
  <si>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</si>
  <si>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</si>
  <si>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</si>
  <si>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</si>
  <si>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</si>
  <si>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</si>
  <si>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</si>
  <si>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</si>
  <si>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</si>
  <si>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</si>
  <si>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</si>
  <si>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</si>
  <si>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</si>
  <si>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</si>
  <si>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</si>
  <si>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</si>
  <si>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</si>
  <si>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</si>
  <si>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</si>
  <si>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</si>
  <si>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</si>
  <si>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</si>
  <si>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</si>
  <si>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</si>
  <si>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</si>
  <si>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</si>
  <si>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</si>
  <si>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</si>
  <si>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</si>
  <si>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</si>
  <si>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</si>
  <si>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</si>
  <si>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</si>
  <si>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</si>
  <si>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</si>
  <si>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</si>
  <si>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</si>
  <si>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</si>
  <si>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</si>
  <si>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</si>
  <si>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</si>
  <si>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</si>
  <si>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</si>
  <si>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</si>
  <si>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</si>
  <si>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</si>
  <si>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</si>
  <si>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</si>
  <si>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</si>
  <si>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</si>
  <si>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</si>
  <si>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</si>
  <si>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</si>
  <si>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</si>
  <si>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</si>
  <si>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</si>
  <si>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</si>
  <si>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</si>
  <si>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</si>
  <si>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</si>
  <si>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</si>
  <si>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</si>
  <si>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</si>
  <si>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</si>
  <si>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</si>
  <si>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</si>
  <si>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</si>
  <si>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</si>
  <si>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</si>
  <si>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</si>
  <si>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</si>
  <si>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</si>
  <si>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</si>
  <si>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</si>
  <si>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</si>
  <si>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</si>
  <si>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</si>
  <si>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</si>
  <si>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</si>
  <si>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</si>
  <si>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</si>
  <si>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</si>
  <si>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</si>
  <si>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</si>
  <si>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</si>
  <si>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</si>
  <si>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</si>
  <si>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</si>
  <si>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</si>
  <si>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</si>
  <si>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</si>
  <si>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</si>
  <si>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</si>
  <si>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</si>
  <si>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</si>
  <si>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</si>
  <si>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</si>
  <si>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</si>
  <si>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</si>
  <si>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</si>
  <si>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</si>
  <si>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</si>
  <si>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</si>
  <si>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</si>
  <si>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</si>
  <si>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</si>
  <si>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</si>
  <si>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</si>
  <si>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</si>
  <si>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</si>
  <si>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</si>
  <si>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</si>
  <si>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</si>
  <si>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</si>
  <si>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</si>
  <si>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</si>
  <si>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</si>
  <si>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</si>
  <si>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</si>
  <si>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</si>
  <si>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</si>
  <si>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</si>
  <si>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</si>
  <si>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</si>
  <si>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</si>
  <si>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</si>
  <si>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</si>
  <si>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</si>
  <si>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</si>
  <si>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</si>
  <si>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</si>
  <si>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</si>
  <si>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</si>
  <si>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</si>
  <si>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</si>
  <si>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</si>
  <si>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</si>
  <si>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</si>
  <si>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</si>
  <si>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</si>
  <si>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</si>
  <si>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</si>
  <si>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</si>
  <si>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</si>
  <si>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</si>
  <si>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</si>
  <si>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</si>
  <si>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</si>
  <si>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</si>
  <si>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</si>
  <si>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</si>
  <si>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</si>
  <si>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</si>
  <si>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</si>
  <si>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</si>
  <si>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</si>
  <si>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</si>
  <si>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</si>
  <si>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</si>
  <si>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</si>
  <si>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</si>
  <si>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</si>
  <si>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</si>
  <si>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</si>
  <si>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</si>
  <si>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</si>
  <si>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</si>
  <si>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</si>
  <si>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</si>
  <si>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</si>
  <si>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</si>
  <si>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</si>
  <si>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</si>
  <si>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</si>
  <si>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</si>
  <si>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</si>
  <si>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</si>
  <si>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</si>
  <si>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</si>
  <si>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</si>
  <si>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</si>
  <si>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</si>
  <si>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</si>
  <si>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</si>
  <si>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</si>
  <si>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</si>
  <si>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</si>
  <si>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</si>
  <si>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</si>
  <si>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</si>
  <si>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</si>
  <si>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</si>
  <si>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</si>
  <si>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</si>
  <si>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</si>
  <si>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</si>
  <si>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</si>
  <si>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</si>
  <si>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</si>
  <si>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</si>
  <si>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</si>
  <si>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</si>
  <si>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</si>
  <si>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</si>
  <si>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</si>
  <si>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</si>
  <si>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</si>
  <si>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</si>
  <si>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</si>
  <si>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</si>
  <si>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</si>
  <si>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</si>
  <si>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</si>
  <si>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</si>
  <si>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</si>
  <si>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</si>
  <si>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</si>
  <si>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</si>
  <si>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</si>
  <si>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</si>
  <si>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</si>
  <si>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</si>
  <si>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</si>
  <si>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</si>
  <si>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</si>
  <si>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</si>
  <si>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</si>
  <si>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</si>
  <si>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</si>
  <si>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</si>
  <si>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</si>
  <si>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</si>
  <si>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</si>
  <si>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</si>
  <si>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</si>
  <si>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</si>
  <si>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</si>
  <si>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</si>
  <si>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</si>
  <si>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</si>
  <si>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</si>
  <si>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</si>
  <si>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</si>
  <si>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</si>
  <si>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</si>
  <si>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</si>
  <si>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</si>
  <si>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</si>
  <si>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</si>
  <si>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</si>
  <si>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</si>
  <si>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</si>
  <si>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</si>
  <si>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</si>
  <si>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</si>
  <si>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</si>
  <si>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</si>
  <si>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</si>
  <si>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</si>
  <si>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</si>
  <si>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</si>
  <si>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</si>
  <si>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</si>
  <si>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</si>
  <si>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</si>
  <si>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</si>
  <si>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</si>
  <si>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</si>
  <si>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</si>
  <si>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</si>
  <si>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</si>
  <si>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</si>
  <si>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</si>
  <si>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</si>
  <si>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</si>
  <si>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</si>
  <si>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</si>
  <si>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</si>
  <si>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</si>
  <si>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</si>
  <si>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</si>
  <si>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</si>
  <si>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</si>
  <si>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</si>
  <si>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</si>
  <si>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</si>
  <si>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</si>
  <si>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</si>
  <si>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</si>
  <si>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</si>
  <si>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</si>
  <si>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</si>
  <si>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</si>
  <si>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</si>
  <si>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</si>
  <si>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</si>
  <si>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</si>
  <si>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</si>
  <si>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</si>
  <si>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</si>
  <si>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</si>
  <si>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</si>
  <si>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</si>
  <si>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</si>
  <si>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</si>
  <si>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</si>
  <si>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</si>
  <si>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</si>
  <si>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</si>
  <si>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</si>
  <si>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</si>
  <si>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</si>
  <si>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</si>
  <si>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</si>
  <si>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</si>
  <si>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</si>
  <si>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</si>
  <si>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</si>
  <si>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</si>
  <si>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</si>
  <si>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</si>
  <si>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</si>
  <si>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</si>
  <si>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</si>
  <si>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</si>
  <si>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</si>
  <si>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</si>
  <si>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</si>
  <si>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</si>
  <si>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</si>
  <si>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</si>
  <si>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</si>
  <si>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</si>
  <si>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</si>
  <si>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</si>
  <si>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</si>
  <si>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</si>
  <si>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</si>
  <si>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</si>
  <si>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</si>
  <si>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</si>
  <si>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</si>
  <si>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</si>
  <si>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</si>
  <si>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</si>
  <si>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</si>
  <si>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</si>
  <si>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</si>
  <si>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</si>
  <si>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</si>
  <si>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</si>
  <si>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</si>
  <si>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</si>
  <si>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</si>
  <si>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</si>
  <si>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</si>
  <si>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</si>
  <si>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</si>
  <si>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</si>
  <si>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</si>
  <si>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</si>
  <si>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</si>
  <si>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</si>
  <si>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</si>
  <si>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</si>
  <si>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</si>
  <si>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</si>
  <si>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</si>
  <si>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</si>
  <si>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</si>
  <si>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</si>
  <si>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</si>
  <si>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</si>
  <si>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</si>
  <si>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</si>
  <si>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</si>
  <si>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</si>
  <si>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</si>
  <si>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</si>
  <si>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</si>
  <si>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</si>
  <si>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</si>
  <si>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</si>
  <si>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</si>
  <si>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</si>
  <si>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</si>
  <si>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</si>
  <si>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</si>
  <si>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</si>
  <si>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</si>
  <si>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</si>
  <si>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</si>
  <si>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</si>
  <si>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</si>
  <si>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</si>
  <si>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</si>
  <si>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</si>
  <si>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</si>
  <si>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</si>
  <si>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</si>
  <si>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</si>
  <si>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</si>
  <si>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</si>
  <si>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</si>
  <si>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</si>
  <si>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</si>
  <si>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</si>
  <si>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</si>
  <si>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</si>
  <si>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</si>
  <si>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</si>
  <si>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</si>
  <si>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</si>
  <si>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</si>
  <si>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</si>
  <si>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</si>
  <si>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</si>
  <si>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</si>
  <si>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</si>
  <si>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</si>
  <si>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</si>
  <si>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</si>
  <si>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</si>
  <si>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</si>
  <si>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</si>
  <si>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</si>
  <si>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</si>
  <si>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</si>
  <si>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</si>
  <si>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</si>
  <si>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</si>
  <si>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</si>
  <si>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</si>
  <si>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</si>
  <si>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</si>
  <si>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</si>
  <si>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</si>
  <si>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</si>
  <si>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</si>
  <si>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</si>
  <si>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</si>
  <si>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</si>
  <si>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</si>
  <si>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</si>
  <si>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</si>
  <si>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</si>
  <si>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</si>
  <si>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</si>
  <si>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</si>
  <si>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</si>
  <si>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</si>
  <si>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</si>
  <si>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</si>
  <si>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</si>
  <si>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</si>
  <si>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</si>
  <si>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</si>
  <si>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</si>
  <si>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</si>
  <si>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</si>
  <si>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</si>
  <si>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</si>
  <si>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</si>
  <si>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</si>
  <si>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</si>
  <si>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</si>
  <si>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</si>
  <si>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</si>
  <si>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</si>
  <si>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</si>
  <si>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</si>
  <si>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</si>
  <si>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</si>
  <si>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</si>
  <si>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</si>
  <si>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</si>
  <si>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</si>
  <si>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</si>
  <si>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</si>
  <si>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</si>
  <si>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</si>
  <si>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</si>
  <si>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</si>
  <si>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</si>
  <si>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</si>
  <si>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</si>
  <si>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</si>
  <si>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</si>
  <si>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</si>
  <si>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</si>
  <si>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</si>
  <si>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</si>
  <si>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</si>
  <si>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</si>
  <si>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</si>
  <si>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</si>
  <si>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</si>
  <si>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</si>
  <si>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</si>
  <si>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</si>
  <si>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</si>
  <si>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</si>
  <si>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</si>
  <si>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</si>
  <si>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</si>
  <si>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</si>
  <si>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</si>
  <si>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</si>
  <si>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</si>
  <si>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</si>
  <si>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</si>
  <si>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</si>
  <si>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</si>
  <si>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</si>
  <si>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</si>
  <si>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</si>
  <si>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</si>
  <si>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</si>
  <si>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</si>
  <si>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</si>
  <si>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</si>
  <si>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</si>
  <si>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</si>
  <si>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</si>
  <si>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</si>
  <si>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</si>
  <si>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</si>
  <si>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</si>
  <si>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</si>
  <si>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</si>
  <si>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</si>
  <si>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</si>
  <si>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</si>
  <si>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</si>
  <si>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</si>
  <si>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</si>
  <si>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</si>
  <si>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</si>
  <si>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</si>
  <si>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</si>
  <si>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</si>
  <si>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</si>
  <si>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</si>
  <si>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</si>
  <si>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</si>
  <si>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</si>
  <si>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</si>
  <si>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</si>
  <si>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</si>
  <si>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</si>
  <si>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</si>
  <si>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</si>
  <si>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</si>
  <si>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</si>
  <si>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</si>
  <si>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</si>
  <si>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</si>
  <si>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</si>
  <si>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</si>
  <si>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</si>
  <si>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</si>
  <si>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</si>
  <si>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</si>
  <si>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</si>
  <si>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</si>
  <si>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</si>
  <si>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</si>
  <si>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</si>
  <si>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</si>
  <si>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</si>
  <si>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</si>
  <si>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</si>
  <si>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</si>
  <si>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</si>
  <si>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</si>
  <si>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</si>
  <si>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</si>
  <si>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</si>
  <si>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</si>
  <si>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</si>
  <si>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</si>
  <si>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</si>
  <si>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</si>
  <si>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</si>
  <si>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</si>
  <si>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</si>
  <si>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</si>
  <si>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</si>
  <si>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</si>
  <si>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</si>
  <si>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</si>
  <si>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</si>
  <si>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</si>
  <si>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</si>
  <si>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</si>
  <si>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</si>
  <si>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</si>
  <si>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</si>
  <si>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</si>
  <si>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</si>
  <si>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</si>
  <si>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</si>
  <si>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</si>
  <si>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</si>
  <si>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</si>
  <si>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</si>
  <si>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</si>
  <si>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</si>
  <si>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</si>
  <si>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</si>
  <si>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</si>
  <si>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</si>
  <si>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</si>
  <si>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</si>
  <si>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</si>
  <si>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</si>
  <si>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</si>
  <si>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</si>
  <si>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</si>
  <si>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</si>
  <si>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</si>
  <si>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</si>
  <si>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</si>
  <si>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</si>
  <si>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</si>
  <si>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</si>
  <si>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</si>
  <si>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</si>
  <si>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</si>
  <si>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</si>
  <si>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</si>
  <si>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</si>
  <si>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</si>
  <si>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</si>
  <si>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</si>
  <si>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</si>
  <si>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</si>
  <si>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</si>
  <si>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</si>
  <si>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</si>
  <si>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</si>
  <si>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</si>
  <si>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</si>
  <si>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</si>
  <si>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</si>
  <si>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</si>
  <si>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</si>
  <si>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</si>
  <si>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</si>
  <si>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</si>
  <si>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</si>
  <si>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</si>
  <si>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</si>
  <si>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</si>
  <si>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</si>
  <si>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</si>
  <si>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</si>
  <si>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</si>
  <si>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</si>
  <si>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</si>
  <si>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</si>
  <si>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</si>
  <si>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</si>
  <si>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</si>
  <si>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</si>
  <si>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</si>
  <si>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</si>
  <si>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</si>
  <si>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</si>
  <si>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</si>
  <si>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</si>
  <si>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</si>
  <si>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</si>
  <si>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</si>
  <si>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</si>
  <si>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</si>
  <si>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</si>
  <si>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</si>
  <si>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</si>
  <si>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</si>
  <si>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</si>
  <si>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</si>
  <si>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</si>
  <si>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</si>
  <si>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</si>
  <si>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</si>
  <si>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</si>
  <si>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</si>
  <si>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</si>
  <si>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</si>
  <si>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</si>
  <si>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</si>
  <si>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</si>
  <si>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</si>
  <si>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</si>
  <si>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</si>
  <si>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</si>
  <si>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</si>
  <si>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</si>
  <si>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</si>
  <si>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</si>
  <si>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</si>
  <si>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</si>
  <si>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</si>
  <si>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</si>
  <si>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</si>
  <si>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</si>
  <si>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</si>
  <si>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</si>
  <si>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</si>
  <si>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</si>
  <si>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</si>
  <si>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</si>
  <si>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</si>
  <si>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</si>
  <si>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</si>
  <si>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</si>
  <si>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</si>
  <si>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</si>
  <si>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</si>
  <si>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</si>
  <si>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</si>
  <si>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</si>
  <si>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</si>
  <si>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</si>
  <si>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</si>
  <si>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</si>
  <si>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</si>
  <si>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</si>
  <si>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</si>
  <si>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</si>
  <si>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</si>
  <si>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</si>
  <si>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</si>
  <si>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</si>
  <si>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</si>
  <si>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</si>
  <si>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</si>
  <si>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</si>
  <si>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</si>
  <si>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</si>
  <si>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</si>
  <si>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</si>
  <si>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</si>
  <si>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</si>
  <si>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</si>
  <si>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</si>
  <si>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</si>
  <si>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</si>
  <si>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</si>
  <si>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</si>
  <si>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</si>
  <si>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</si>
  <si>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</si>
  <si>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</si>
  <si>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</si>
  <si>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</si>
  <si>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</si>
  <si>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</si>
  <si>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</si>
  <si>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</si>
  <si>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</si>
  <si>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</si>
  <si>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</si>
  <si>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</si>
  <si>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</si>
  <si>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</si>
  <si>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</si>
  <si>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</si>
  <si>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</si>
  <si>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</si>
  <si>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</si>
  <si>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</si>
  <si>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</si>
  <si>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</si>
  <si>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</si>
  <si>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</si>
  <si>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</si>
  <si>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</si>
  <si>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</si>
  <si>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</si>
  <si>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</si>
  <si>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</si>
  <si>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</si>
  <si>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</si>
  <si>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</si>
  <si>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</si>
  <si>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</si>
  <si>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</si>
  <si>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</si>
  <si>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</si>
  <si>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</si>
  <si>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</si>
  <si>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</si>
  <si>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</si>
  <si>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</si>
  <si>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</si>
  <si>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</si>
  <si>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</si>
  <si>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</si>
  <si>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</si>
  <si>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</si>
  <si>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</si>
  <si>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</si>
  <si>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</si>
  <si>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</si>
  <si>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</si>
  <si>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</si>
  <si>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</si>
  <si>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</si>
  <si>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</si>
  <si>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</si>
  <si>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</si>
  <si>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</si>
  <si>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</si>
  <si>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</si>
  <si>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</si>
  <si>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</si>
  <si>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</si>
  <si>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</si>
  <si>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</si>
  <si>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</si>
  <si>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</si>
  <si>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</si>
  <si>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</si>
  <si>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</si>
  <si>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</si>
  <si>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</si>
  <si>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</si>
  <si>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</si>
  <si>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</si>
  <si>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</si>
  <si>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</si>
  <si>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</si>
  <si>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</si>
  <si>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</si>
  <si>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</si>
  <si>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</si>
  <si>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</si>
  <si>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</si>
  <si>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</si>
  <si>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</si>
  <si>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</si>
  <si>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</si>
  <si>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</si>
  <si>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</si>
  <si>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</si>
  <si>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</si>
  <si>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</si>
  <si>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</si>
  <si>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</si>
  <si>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</si>
  <si>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</si>
  <si>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</si>
  <si>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</si>
  <si>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</si>
  <si>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</si>
  <si>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</si>
  <si>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</si>
  <si>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</si>
  <si>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</si>
  <si>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</si>
  <si>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</si>
  <si>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</si>
  <si>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</si>
  <si>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</si>
  <si>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</si>
  <si>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</si>
  <si>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</si>
  <si>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</si>
  <si>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</si>
  <si>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</si>
  <si>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</si>
  <si>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</si>
  <si>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</si>
  <si>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</si>
  <si>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</si>
  <si>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</si>
  <si>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</si>
  <si>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</si>
  <si>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</si>
  <si>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</si>
  <si>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</si>
  <si>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</si>
  <si>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</si>
  <si>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</si>
  <si>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</si>
  <si>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</si>
  <si>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</si>
  <si>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</si>
  <si>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</si>
  <si>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</si>
  <si>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</si>
  <si>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</si>
  <si>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</si>
  <si>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</si>
  <si>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</si>
  <si>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</si>
  <si>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</si>
  <si>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</si>
  <si>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</si>
  <si>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</si>
  <si>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</si>
  <si>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</si>
  <si>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</si>
  <si>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</si>
  <si>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</si>
  <si>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</si>
  <si>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</si>
  <si>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</si>
  <si>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</si>
  <si>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</si>
  <si>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</si>
  <si>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</si>
  <si>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</si>
  <si>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</si>
  <si>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</si>
  <si>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</si>
  <si>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</si>
  <si>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</si>
  <si>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</si>
  <si>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</si>
  <si>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</si>
  <si>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</si>
  <si>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</si>
  <si>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</si>
  <si>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</si>
  <si>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</si>
  <si>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</si>
  <si>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</si>
  <si>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</si>
  <si>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</si>
  <si>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</si>
  <si>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</si>
  <si>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</si>
  <si>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</si>
  <si>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</si>
  <si>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</si>
  <si>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</si>
  <si>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</si>
  <si>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</si>
  <si>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</si>
  <si>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</si>
  <si>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</si>
  <si>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</si>
  <si>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</si>
  <si>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</si>
  <si>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</si>
  <si>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</si>
  <si>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</si>
  <si>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</si>
  <si>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</si>
  <si>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</si>
  <si>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</si>
  <si>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</si>
  <si>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</si>
  <si>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</si>
  <si>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</si>
  <si>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</si>
  <si>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</si>
  <si>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</si>
  <si>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</si>
  <si>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</si>
  <si>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</si>
  <si>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</si>
  <si>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</si>
  <si>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</si>
  <si>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</si>
  <si>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</si>
  <si>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</si>
  <si>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</si>
  <si>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</si>
  <si>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</si>
  <si>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</si>
  <si>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</si>
  <si>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</si>
  <si>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</si>
  <si>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</si>
  <si>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</si>
  <si>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</si>
  <si>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</si>
  <si>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</si>
  <si>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</si>
  <si>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</si>
  <si>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</si>
  <si>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</si>
  <si>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</si>
  <si>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</si>
  <si>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</si>
  <si>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</si>
  <si>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</si>
  <si>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</si>
  <si>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</si>
  <si>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</si>
  <si>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</si>
  <si>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</si>
  <si>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</si>
  <si>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</si>
  <si>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</si>
  <si>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</si>
  <si>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</si>
  <si>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</si>
  <si>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</si>
  <si>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</si>
  <si>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</si>
  <si>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</si>
  <si>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</si>
  <si>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</si>
  <si>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</si>
  <si>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</si>
  <si>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</si>
  <si>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</si>
  <si>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</si>
  <si>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</si>
  <si>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</si>
  <si>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</si>
  <si>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</si>
  <si>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</si>
  <si>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</si>
  <si>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</si>
  <si>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</si>
  <si>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</si>
  <si>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</si>
  <si>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</si>
  <si>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</si>
  <si>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</si>
  <si>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</si>
  <si>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</si>
  <si>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</si>
  <si>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</si>
  <si>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</si>
  <si>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</si>
  <si>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</si>
  <si>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</si>
  <si>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</si>
  <si>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</si>
  <si>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</si>
  <si>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</si>
  <si>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</si>
  <si>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</si>
  <si>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</si>
  <si>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</si>
  <si>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</si>
  <si>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</si>
  <si>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</si>
  <si>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</si>
  <si>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</si>
  <si>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</si>
  <si>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</si>
  <si>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</si>
  <si>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</si>
  <si>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</si>
  <si>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</si>
  <si>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</si>
  <si>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</si>
  <si>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</si>
  <si>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</si>
  <si>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</si>
  <si>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</si>
  <si>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</si>
  <si>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</si>
  <si>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</si>
  <si>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</si>
  <si>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</si>
  <si>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</si>
  <si>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</si>
  <si>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</si>
  <si>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</si>
  <si>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</si>
  <si>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</si>
  <si>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</si>
  <si>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</si>
  <si>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</si>
  <si>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</si>
  <si>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</si>
  <si>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</si>
  <si>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</si>
  <si>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</si>
  <si>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</si>
  <si>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</si>
  <si>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</si>
  <si>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</si>
  <si>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</si>
  <si>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</si>
  <si>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</si>
  <si>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</si>
  <si>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</si>
  <si>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</si>
  <si>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</si>
  <si>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</si>
  <si>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</si>
  <si>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</si>
  <si>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</si>
  <si>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</si>
  <si>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</si>
  <si>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</si>
  <si>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</si>
  <si>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</si>
  <si>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</si>
  <si>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</si>
  <si>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</si>
  <si>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</si>
  <si>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</si>
  <si>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</si>
  <si>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</si>
  <si>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</si>
  <si>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</si>
  <si>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</si>
  <si>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</si>
  <si>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</si>
  <si>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</si>
  <si>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</si>
  <si>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</si>
  <si>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</si>
  <si>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</si>
  <si>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</si>
  <si>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</si>
  <si>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</si>
  <si>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</si>
  <si>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</si>
  <si>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</si>
  <si>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</si>
  <si>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</si>
  <si>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</si>
  <si>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</si>
  <si>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</si>
  <si>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</si>
  <si>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</si>
  <si>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</si>
  <si>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</si>
  <si>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</si>
  <si>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</si>
  <si>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</si>
  <si>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</si>
  <si>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</si>
  <si>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</si>
  <si>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</si>
  <si>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</si>
  <si>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</si>
  <si>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</si>
  <si>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</si>
  <si>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</si>
  <si>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</si>
  <si>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</si>
  <si>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</si>
  <si>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</si>
  <si>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</si>
  <si>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</si>
  <si>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</si>
  <si>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</si>
  <si>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</si>
  <si>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</si>
  <si>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</si>
  <si>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</si>
  <si>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</si>
  <si>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</si>
  <si>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</si>
  <si>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</si>
  <si>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</si>
  <si>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</si>
  <si>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</si>
  <si>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</si>
  <si>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</si>
  <si>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</si>
  <si>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</si>
  <si>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</si>
  <si>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</si>
  <si>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</si>
  <si>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</si>
  <si>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</si>
  <si>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</si>
  <si>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</si>
  <si>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</si>
  <si>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</si>
  <si>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</si>
  <si>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</si>
  <si>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</si>
  <si>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</si>
  <si>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</si>
  <si>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</si>
  <si>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</si>
  <si>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</si>
  <si>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</si>
  <si>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</si>
  <si>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</si>
  <si>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</si>
  <si>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</si>
  <si>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</si>
  <si>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</si>
  <si>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</si>
  <si>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</si>
  <si>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</si>
  <si>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</si>
  <si>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</si>
  <si>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</si>
  <si>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</si>
  <si>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</si>
  <si>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</si>
  <si>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</si>
  <si>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</si>
  <si>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</si>
  <si>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</si>
  <si>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</si>
  <si>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</si>
  <si>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</si>
  <si>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</si>
  <si>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</si>
  <si>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</si>
  <si>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</si>
  <si>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</si>
  <si>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</si>
  <si>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</si>
  <si>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</si>
  <si>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</si>
  <si>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</si>
  <si>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</si>
  <si>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</si>
  <si>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</si>
  <si>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</si>
  <si>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</si>
  <si>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</si>
  <si>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</si>
  <si>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</si>
  <si>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</si>
  <si>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</si>
  <si>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</si>
  <si>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</si>
  <si>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</si>
  <si>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</si>
  <si>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</si>
  <si>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</si>
  <si>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</si>
  <si>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</si>
  <si>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</si>
  <si>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</si>
  <si>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</si>
  <si>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</si>
  <si>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</si>
  <si>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</si>
  <si>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</si>
  <si>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</si>
  <si>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</si>
  <si>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</si>
  <si>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</si>
  <si>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</si>
  <si>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</si>
  <si>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</si>
  <si>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</si>
  <si>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</si>
  <si>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</si>
  <si>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</si>
  <si>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</si>
  <si>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</si>
  <si>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</si>
  <si>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</si>
  <si>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</si>
  <si>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</si>
  <si>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</si>
  <si>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</si>
  <si>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</si>
  <si>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</si>
  <si>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</si>
  <si>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</si>
  <si>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</si>
  <si>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</si>
  <si>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</si>
  <si>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</si>
  <si>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</si>
  <si>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</si>
  <si>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</si>
  <si>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</si>
  <si>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</si>
  <si>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</si>
  <si>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</si>
  <si>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</si>
  <si>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</si>
  <si>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</si>
  <si>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</si>
  <si>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</si>
  <si>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</si>
  <si>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</si>
  <si>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</si>
  <si>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</si>
  <si>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</si>
  <si>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</si>
  <si>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</si>
  <si>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</si>
  <si>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</si>
  <si>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</si>
  <si>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</si>
  <si>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</si>
  <si>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</si>
  <si>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</si>
  <si>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</si>
  <si>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</si>
  <si>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</si>
  <si>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</si>
  <si>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</si>
  <si>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</si>
  <si>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</si>
  <si>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</si>
  <si>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</si>
  <si>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</si>
  <si>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</si>
  <si>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</si>
  <si>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</si>
  <si>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</si>
  <si>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</si>
  <si>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</si>
  <si>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</si>
  <si>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</si>
  <si>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</si>
  <si>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</si>
  <si>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</si>
  <si>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</si>
  <si>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</si>
  <si>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</si>
  <si>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</si>
  <si>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</si>
  <si>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</si>
  <si>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</si>
  <si>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</si>
  <si>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</si>
  <si>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</si>
  <si>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</si>
  <si>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</si>
  <si>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</si>
  <si>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</si>
  <si>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</si>
  <si>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</si>
  <si>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</si>
  <si>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</si>
  <si>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</si>
  <si>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</si>
  <si>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</si>
  <si>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</si>
  <si>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</si>
  <si>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</si>
  <si>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</si>
  <si>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</si>
  <si>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</si>
  <si>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</si>
  <si>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</si>
  <si>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</si>
  <si>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</si>
  <si>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</si>
  <si>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</si>
  <si>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</si>
  <si>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</si>
  <si>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</si>
  <si>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</si>
  <si>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</si>
  <si>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</si>
  <si>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</si>
  <si>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</si>
  <si>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</si>
  <si>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</si>
  <si>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</si>
  <si>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</si>
  <si>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</si>
  <si>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</si>
  <si>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</si>
  <si>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</si>
  <si>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</si>
  <si>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</si>
  <si>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</si>
  <si>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</si>
  <si>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</si>
  <si>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</si>
  <si>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</si>
  <si>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</si>
  <si>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</si>
  <si>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</si>
  <si>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</si>
  <si>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</si>
  <si>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</si>
  <si>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</si>
  <si>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</si>
  <si>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</si>
  <si>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</si>
  <si>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</si>
  <si>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</si>
  <si>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</si>
  <si>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</si>
  <si>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</si>
  <si>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</si>
  <si>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</si>
  <si>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</si>
  <si>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</si>
  <si>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</si>
  <si>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</si>
  <si>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</si>
  <si>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</si>
  <si>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</si>
  <si>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</si>
  <si>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</si>
  <si>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</si>
  <si>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</si>
  <si>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</si>
  <si>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</si>
  <si>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</si>
  <si>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</si>
  <si>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</si>
  <si>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</si>
  <si>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</si>
  <si>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</si>
  <si>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</si>
  <si>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</si>
  <si>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</si>
  <si>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</si>
  <si>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</si>
  <si>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</si>
  <si>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</si>
  <si>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</si>
  <si>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</si>
  <si>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</si>
  <si>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</si>
  <si>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</si>
  <si>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</si>
  <si>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</si>
  <si>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</si>
  <si>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</si>
  <si>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</si>
  <si>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</si>
  <si>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</si>
  <si>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</si>
  <si>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</si>
  <si>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</si>
  <si>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</si>
  <si>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</si>
  <si>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</si>
  <si>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</si>
  <si>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</si>
  <si>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</si>
  <si>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</si>
  <si>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</si>
  <si>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</si>
  <si>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</si>
  <si>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</si>
  <si>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</si>
  <si>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</si>
  <si>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</si>
  <si>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</si>
  <si>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</si>
  <si>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</si>
  <si>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</si>
  <si>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</si>
  <si>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</si>
  <si>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</si>
  <si>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</si>
  <si>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</si>
  <si>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</si>
  <si>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</si>
  <si>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</si>
  <si>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</si>
  <si>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</si>
  <si>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</si>
  <si>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</si>
  <si>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</si>
  <si>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</si>
  <si>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</si>
  <si>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</si>
  <si>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</si>
  <si>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</si>
  <si>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</si>
  <si>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</si>
  <si>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</si>
  <si>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</si>
  <si>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</si>
  <si>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</si>
  <si>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</si>
  <si>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</si>
  <si>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</si>
  <si>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</si>
  <si>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</si>
  <si>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</si>
  <si>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</si>
  <si>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</si>
  <si>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</si>
  <si>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</si>
  <si>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</si>
  <si>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</si>
  <si>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</si>
  <si>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</si>
  <si>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</si>
  <si>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</si>
  <si>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</si>
  <si>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</si>
  <si>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</si>
  <si>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</si>
  <si>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</si>
  <si>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</si>
  <si>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</si>
  <si>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</si>
  <si>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</si>
  <si>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</si>
  <si>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</si>
  <si>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</si>
  <si>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</si>
  <si>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</si>
  <si>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</si>
  <si>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</si>
  <si>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</si>
  <si>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</si>
  <si>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</si>
  <si>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</si>
  <si>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</si>
  <si>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</si>
  <si>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</si>
  <si>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</si>
  <si>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</si>
  <si>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</si>
  <si>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</si>
  <si>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</si>
  <si>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</si>
  <si>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</si>
  <si>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</si>
  <si>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</si>
  <si>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</si>
  <si>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</si>
  <si>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</si>
  <si>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</si>
  <si>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</si>
  <si>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</si>
  <si>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</si>
  <si>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</si>
  <si>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</si>
  <si>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</si>
  <si>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</si>
  <si>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</si>
  <si>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</si>
  <si>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</si>
  <si>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</si>
  <si>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</si>
  <si>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</si>
  <si>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</si>
  <si>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</si>
  <si>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</si>
  <si>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</si>
  <si>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</si>
  <si>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</si>
  <si>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</si>
  <si>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</si>
  <si>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</si>
  <si>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</si>
  <si>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</si>
  <si>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</si>
  <si>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</si>
  <si>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</si>
  <si>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</si>
  <si>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</si>
  <si>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</si>
  <si>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</si>
  <si>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</si>
  <si>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</si>
  <si>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</si>
  <si>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</si>
  <si>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</si>
  <si>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</si>
  <si>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</si>
  <si>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</si>
  <si>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</si>
  <si>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</si>
  <si>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</si>
  <si>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</si>
  <si>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</si>
  <si>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</si>
  <si>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</si>
  <si>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</si>
  <si>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</si>
  <si>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</si>
  <si>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</si>
  <si>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</si>
  <si>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</si>
  <si>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</si>
  <si>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</si>
  <si>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</si>
  <si>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</si>
  <si>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</si>
  <si>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</si>
  <si>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</si>
  <si>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</si>
  <si>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</si>
  <si>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</si>
  <si>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</si>
  <si>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</si>
  <si>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</si>
  <si>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</si>
  <si>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</si>
  <si>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</si>
  <si>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</si>
  <si>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</si>
  <si>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</si>
  <si>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</si>
  <si>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</si>
  <si>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</si>
  <si>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</si>
  <si>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</si>
  <si>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</si>
  <si>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</si>
  <si>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</si>
  <si>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</si>
  <si>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</si>
  <si>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</si>
  <si>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</si>
  <si>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</si>
  <si>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</si>
  <si>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</si>
  <si>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</si>
  <si>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</si>
  <si>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</si>
  <si>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</si>
  <si>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</si>
  <si>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</si>
  <si>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</si>
  <si>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</si>
  <si>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</si>
  <si>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</si>
  <si>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</si>
  <si>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</si>
  <si>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</si>
  <si>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</si>
  <si>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</si>
  <si>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</si>
  <si>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</si>
  <si>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</si>
  <si>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</si>
  <si>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</si>
  <si>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</si>
  <si>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</si>
  <si>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</si>
  <si>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</si>
  <si>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</si>
  <si>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</si>
  <si>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</si>
  <si>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</si>
  <si>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</si>
  <si>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</si>
  <si>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</si>
  <si>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</si>
  <si>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</si>
  <si>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</si>
  <si>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</si>
  <si>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</si>
  <si>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</si>
  <si>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</si>
  <si>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</si>
  <si>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</si>
  <si>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</si>
  <si>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</si>
  <si>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</si>
  <si>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</si>
  <si>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</si>
  <si>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</si>
  <si>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</si>
  <si>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</si>
  <si>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</si>
  <si>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</si>
  <si>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</si>
  <si>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</si>
  <si>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</si>
  <si>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</si>
  <si>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</si>
  <si>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</si>
  <si>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</si>
  <si>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</si>
  <si>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</si>
  <si>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</si>
  <si>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</si>
  <si>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</si>
  <si>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</si>
  <si>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</si>
  <si>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</si>
  <si>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</si>
  <si>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</si>
  <si>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</si>
  <si>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</si>
  <si>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</si>
  <si>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</si>
  <si>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</si>
  <si>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</si>
  <si>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</si>
  <si>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</si>
  <si>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</si>
  <si>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</si>
  <si>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</si>
  <si>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</si>
  <si>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</si>
  <si>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</si>
  <si>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</si>
  <si>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</si>
  <si>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</si>
  <si>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</si>
  <si>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</si>
  <si>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</si>
  <si>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</si>
  <si>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</si>
  <si>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</si>
  <si>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</si>
  <si>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</si>
  <si>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</si>
  <si>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</si>
  <si>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</si>
  <si>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</si>
  <si>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</si>
  <si>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</si>
  <si>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</si>
  <si>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</si>
  <si>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</si>
  <si>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</si>
  <si>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</si>
  <si>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</si>
  <si>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</si>
  <si>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</si>
  <si>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</si>
  <si>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</si>
  <si>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</si>
  <si>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</si>
  <si>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</si>
  <si>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</si>
  <si>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</si>
  <si>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</si>
  <si>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</si>
  <si>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</si>
  <si>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</si>
  <si>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</si>
  <si>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</si>
  <si>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</si>
  <si>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</si>
  <si>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</si>
  <si>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</si>
  <si>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</si>
  <si>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</si>
  <si>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</si>
  <si>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</si>
  <si>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</si>
  <si>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</si>
  <si>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</si>
  <si>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</si>
  <si>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</si>
  <si>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</si>
  <si>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</si>
  <si>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</si>
  <si>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</si>
  <si>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</si>
  <si>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</si>
  <si>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</si>
  <si>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</si>
  <si>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</si>
  <si>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</si>
  <si>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</si>
  <si>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</si>
  <si>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</si>
  <si>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</si>
  <si>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</si>
  <si>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</si>
  <si>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</si>
  <si>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</si>
  <si>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</si>
  <si>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</si>
  <si>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</si>
  <si>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</si>
  <si>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</si>
  <si>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</si>
  <si>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</si>
  <si>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</si>
  <si>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</si>
  <si>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</si>
  <si>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</si>
  <si>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</si>
  <si>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</si>
  <si>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</si>
  <si>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</si>
  <si>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</si>
  <si>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</si>
  <si>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</si>
  <si>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</si>
  <si>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</si>
  <si>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</si>
  <si>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</si>
  <si>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</si>
  <si>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</si>
  <si>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</si>
  <si>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</si>
  <si>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</si>
  <si>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</si>
  <si>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</si>
  <si>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</si>
  <si>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</si>
  <si>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</si>
  <si>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</si>
  <si>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</si>
  <si>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</si>
  <si>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</si>
  <si>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</si>
  <si>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</si>
  <si>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</si>
  <si>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</si>
  <si>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</si>
  <si>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</si>
  <si>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</si>
  <si>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</si>
  <si>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</si>
  <si>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</si>
  <si>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</si>
  <si>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</si>
  <si>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</si>
  <si>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</si>
  <si>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</si>
  <si>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</si>
  <si>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</si>
  <si>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</si>
  <si>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</si>
  <si>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</si>
  <si>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</si>
  <si>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</si>
  <si>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</si>
  <si>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</si>
  <si>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</si>
  <si>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</si>
  <si>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</si>
  <si>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</si>
  <si>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</si>
  <si>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</si>
  <si>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</si>
  <si>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</si>
  <si>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</si>
  <si>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</si>
  <si>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</si>
  <si>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</si>
  <si>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</si>
  <si>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</si>
  <si>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</si>
  <si>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</si>
  <si>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</si>
  <si>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</si>
  <si>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</si>
  <si>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</si>
  <si>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</si>
  <si>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</si>
  <si>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</si>
  <si>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</si>
  <si>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</si>
  <si>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</si>
  <si>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</si>
  <si>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</si>
  <si>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</si>
  <si>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</si>
  <si>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</si>
  <si>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</si>
  <si>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</si>
  <si>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</si>
  <si>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</si>
  <si>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</si>
  <si>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</si>
  <si>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</si>
  <si>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</si>
  <si>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</si>
  <si>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</si>
  <si>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</si>
  <si>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</si>
  <si>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</si>
  <si>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</si>
  <si>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</si>
  <si>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</si>
  <si>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</si>
  <si>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</si>
  <si>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</si>
  <si>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</si>
  <si>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</si>
  <si>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</si>
  <si>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</si>
  <si>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</si>
  <si>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</si>
  <si>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</si>
  <si>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</si>
  <si>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</si>
  <si>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</si>
  <si>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</si>
  <si>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</si>
  <si>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</si>
  <si>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</si>
  <si>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</si>
  <si>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</si>
  <si>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</si>
  <si>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</si>
  <si>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</si>
  <si>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</si>
  <si>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</si>
  <si>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</si>
  <si>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</si>
  <si>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</si>
  <si>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</si>
  <si>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</si>
  <si>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</si>
  <si>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</si>
  <si>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</si>
  <si>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</si>
  <si>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</si>
  <si>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</si>
  <si>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</si>
  <si>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</si>
  <si>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</si>
  <si>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</si>
  <si>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</si>
  <si>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</si>
  <si>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</si>
  <si>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</si>
  <si>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</si>
  <si>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</si>
  <si>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</si>
  <si>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</si>
  <si>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</si>
  <si>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</si>
  <si>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</si>
  <si>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</si>
  <si>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</si>
  <si>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</si>
  <si>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</si>
  <si>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</si>
  <si>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</si>
  <si>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</si>
  <si>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</si>
  <si>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</si>
  <si>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</si>
  <si>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</si>
  <si>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</si>
  <si>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</si>
  <si>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</si>
  <si>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</si>
  <si>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</si>
  <si>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</si>
  <si>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</si>
  <si>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</si>
  <si>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</si>
  <si>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</si>
  <si>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</si>
  <si>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</si>
  <si>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</si>
  <si>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</si>
  <si>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</si>
  <si>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</si>
  <si>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</si>
  <si>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</si>
  <si>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</si>
  <si>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</si>
  <si>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</si>
  <si>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</si>
  <si>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</si>
  <si>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</si>
  <si>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</si>
  <si>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</si>
  <si>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</si>
  <si>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</si>
  <si>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</si>
  <si>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</si>
  <si>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</si>
  <si>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</si>
  <si>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</si>
  <si>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</si>
  <si>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</si>
  <si>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</si>
  <si>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</si>
  <si>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</si>
  <si>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</si>
  <si>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</si>
  <si>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</si>
  <si>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</si>
  <si>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</si>
  <si>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</si>
  <si>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</si>
  <si>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</si>
  <si>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</si>
  <si>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</si>
  <si>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</si>
  <si>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</si>
  <si>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</si>
  <si>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</si>
  <si>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</si>
  <si>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</si>
  <si>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</si>
  <si>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</si>
  <si>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</si>
  <si>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</si>
  <si>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</si>
  <si>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</si>
  <si>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</si>
  <si>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</si>
  <si>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</si>
  <si>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</si>
  <si>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</si>
  <si>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</si>
  <si>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</si>
  <si>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</si>
  <si>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</si>
  <si>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</si>
  <si>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</si>
  <si>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</si>
  <si>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</si>
  <si>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</si>
  <si>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</si>
  <si>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</si>
  <si>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</si>
  <si>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</si>
  <si>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</si>
  <si>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</si>
  <si>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</si>
  <si>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</si>
  <si>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</si>
  <si>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</si>
  <si>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</si>
  <si>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</si>
  <si>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</si>
  <si>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</si>
  <si>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</si>
  <si>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</si>
  <si>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</si>
  <si>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</si>
  <si>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</si>
  <si>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</si>
  <si>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</si>
  <si>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</si>
  <si>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</si>
  <si>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</si>
  <si>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</si>
  <si>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</si>
  <si>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</si>
  <si>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</si>
  <si>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</si>
  <si>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</si>
  <si>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</si>
  <si>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</si>
  <si>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</si>
  <si>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</si>
  <si>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</si>
  <si>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</si>
  <si>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</si>
  <si>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</si>
  <si>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</si>
  <si>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</si>
  <si>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</si>
  <si>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</si>
  <si>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</si>
  <si>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</si>
  <si>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</si>
  <si>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</si>
  <si>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</si>
  <si>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</si>
  <si>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</si>
  <si>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</si>
  <si>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</si>
  <si>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</si>
  <si>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</si>
  <si>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</si>
  <si>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</si>
  <si>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</si>
  <si>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</si>
  <si>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</si>
  <si>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</si>
  <si>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</si>
  <si>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</si>
  <si>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</si>
  <si>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</si>
  <si>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</si>
  <si>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</si>
  <si>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</si>
  <si>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</si>
  <si>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</si>
  <si>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</si>
  <si>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</si>
  <si>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</si>
  <si>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</si>
  <si>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</si>
  <si>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</si>
  <si>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</si>
  <si>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</si>
  <si>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</si>
  <si>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</si>
  <si>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</si>
  <si>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</si>
  <si>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</si>
  <si>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</si>
  <si>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</si>
  <si>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</si>
  <si>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</si>
  <si>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</si>
  <si>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</si>
  <si>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</si>
  <si>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</si>
  <si>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</si>
  <si>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</si>
  <si>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</si>
  <si>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</si>
  <si>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</si>
  <si>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</si>
  <si>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</si>
  <si>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</si>
  <si>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</si>
  <si>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</si>
  <si>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</si>
  <si>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</si>
  <si>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</si>
  <si>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</si>
  <si>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</si>
  <si>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</si>
  <si>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</si>
  <si>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</si>
  <si>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</si>
  <si>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</si>
  <si>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</si>
  <si>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</si>
  <si>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</si>
  <si>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</si>
  <si>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</si>
  <si>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</si>
  <si>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</si>
  <si>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</si>
  <si>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</si>
  <si>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</si>
  <si>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</si>
  <si>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</si>
  <si>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</si>
  <si>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</si>
  <si>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</si>
  <si>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</si>
  <si>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</si>
  <si>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</si>
  <si>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</si>
  <si>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</si>
  <si>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</si>
  <si>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</si>
  <si>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</si>
  <si>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</si>
  <si>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</si>
  <si>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</si>
  <si>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</si>
  <si>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</si>
  <si>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</si>
  <si>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</si>
  <si>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</si>
  <si>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</si>
  <si>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</si>
  <si>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</si>
  <si>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</si>
  <si>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</si>
  <si>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</si>
  <si>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</si>
  <si>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</si>
  <si>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</si>
  <si>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</si>
  <si>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</si>
  <si>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</si>
  <si>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</si>
  <si>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</si>
  <si>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</si>
  <si>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</si>
  <si>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</si>
  <si>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</si>
  <si>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</si>
  <si>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</si>
  <si>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</si>
  <si>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</si>
  <si>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</si>
  <si>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</si>
  <si>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</si>
  <si>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</si>
  <si>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</si>
  <si>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</si>
  <si>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</si>
  <si>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</si>
  <si>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</si>
  <si>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</si>
  <si>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</si>
  <si>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</si>
  <si>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</si>
  <si>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</si>
  <si>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</si>
  <si>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</si>
  <si>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</si>
  <si>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</si>
  <si>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</si>
  <si>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</si>
  <si>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</si>
  <si>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</si>
  <si>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</si>
  <si>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</si>
  <si>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</si>
  <si>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</si>
  <si>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</si>
  <si>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</si>
  <si>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</si>
  <si>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</si>
  <si>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</si>
  <si>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</si>
  <si>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</si>
  <si>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</si>
  <si>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</si>
  <si>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</si>
  <si>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</si>
  <si>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</si>
  <si>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</si>
  <si>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</si>
  <si>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</si>
  <si>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</si>
  <si>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</si>
  <si>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</si>
  <si>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</si>
  <si>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</si>
  <si>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</si>
  <si>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</si>
  <si>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</si>
  <si>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</si>
  <si>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</si>
  <si>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</si>
  <si>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</si>
  <si>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</si>
  <si>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</si>
  <si>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</si>
  <si>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</si>
  <si>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</si>
  <si>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</si>
  <si>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</si>
  <si>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</si>
  <si>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</si>
  <si>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</si>
  <si>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</si>
  <si>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</si>
  <si>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</si>
  <si>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</si>
  <si>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</si>
  <si>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</si>
  <si>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</si>
  <si>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</si>
  <si>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</si>
  <si>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</si>
  <si>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</si>
  <si>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</si>
  <si>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</si>
  <si>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</si>
  <si>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</si>
  <si>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</si>
  <si>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</si>
  <si>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</si>
  <si>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</si>
  <si>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</si>
  <si>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</si>
  <si>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</si>
  <si>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</si>
  <si>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</si>
  <si>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</si>
  <si>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</si>
  <si>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</si>
  <si>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</si>
  <si>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</si>
  <si>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</si>
  <si>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</si>
  <si>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</si>
  <si>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</si>
  <si>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</si>
  <si>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</si>
  <si>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</si>
  <si>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</si>
  <si>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</si>
  <si>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</si>
  <si>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</si>
  <si>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</si>
  <si>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</si>
  <si>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</si>
  <si>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</si>
  <si>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</si>
  <si>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</si>
  <si>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</si>
  <si>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</si>
  <si>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</si>
  <si>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</si>
  <si>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</si>
  <si>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</si>
  <si>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</si>
  <si>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</si>
  <si>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</si>
  <si>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</si>
  <si>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</si>
  <si>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</si>
  <si>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</si>
  <si>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</si>
  <si>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</si>
  <si>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</si>
  <si>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</si>
  <si>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</si>
  <si>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</si>
  <si>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</si>
  <si>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</si>
  <si>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</si>
  <si>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</si>
  <si>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</si>
  <si>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</si>
  <si>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</si>
  <si>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</si>
  <si>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</si>
  <si>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</si>
  <si>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</si>
  <si>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</si>
  <si>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</si>
  <si>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</si>
  <si>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</si>
  <si>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</si>
  <si>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</si>
  <si>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</si>
  <si>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</si>
  <si>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</si>
  <si>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</si>
  <si>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</si>
  <si>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</si>
  <si>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</si>
  <si>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</si>
  <si>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</si>
  <si>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</si>
  <si>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</si>
  <si>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</si>
  <si>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</si>
  <si>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</si>
  <si>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</si>
  <si>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</si>
  <si>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</si>
  <si>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</si>
  <si>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</si>
  <si>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</si>
  <si>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</si>
  <si>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</si>
  <si>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</si>
  <si>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</si>
  <si>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</si>
  <si>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</si>
  <si>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</si>
  <si>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</si>
  <si>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</si>
  <si>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</si>
  <si>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</si>
  <si>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</si>
  <si>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</si>
  <si>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</si>
  <si>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</si>
  <si>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</si>
  <si>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</si>
  <si>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</si>
  <si>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</si>
  <si>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</si>
  <si>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</si>
  <si>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</si>
  <si>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</si>
  <si>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</si>
  <si>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</si>
  <si>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</si>
  <si>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</si>
  <si>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</si>
  <si>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</si>
  <si>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</si>
  <si>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</si>
  <si>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</si>
  <si>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</si>
  <si>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</si>
  <si>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</si>
  <si>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</si>
  <si>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</si>
  <si>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</si>
  <si>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</si>
  <si>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</si>
  <si>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</si>
  <si>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</si>
  <si>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</si>
  <si>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</si>
  <si>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</si>
  <si>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</si>
  <si>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</si>
  <si>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</si>
  <si>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</si>
  <si>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</si>
  <si>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</si>
  <si>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</si>
  <si>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</si>
  <si>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</si>
  <si>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</si>
  <si>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</si>
  <si>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</si>
  <si>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</si>
  <si>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</si>
  <si>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</si>
  <si>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</si>
  <si>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</si>
  <si>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</si>
  <si>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</si>
  <si>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</si>
  <si>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</si>
  <si>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</si>
  <si>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</si>
  <si>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</si>
  <si>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</si>
  <si>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</si>
  <si>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</si>
  <si>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</si>
  <si>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</si>
  <si>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</si>
  <si>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</si>
  <si>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</si>
  <si>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</si>
  <si>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</si>
  <si>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</si>
  <si>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</si>
  <si>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</si>
  <si>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</si>
  <si>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</si>
  <si>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</si>
  <si>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</si>
  <si>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</si>
  <si>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</si>
  <si>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</si>
  <si>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</si>
  <si>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</si>
  <si>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</si>
  <si>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</si>
  <si>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</si>
  <si>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</si>
  <si>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</si>
  <si>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</si>
  <si>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</si>
  <si>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</si>
  <si>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</si>
  <si>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</si>
  <si>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</si>
  <si>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</si>
  <si>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</si>
  <si>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</si>
  <si>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</si>
  <si>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</si>
  <si>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</si>
  <si>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</si>
  <si>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</si>
  <si>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</si>
  <si>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</si>
  <si>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</si>
  <si>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</si>
  <si>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</si>
  <si>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</si>
  <si>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</si>
  <si>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</si>
  <si>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</si>
  <si>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</si>
  <si>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</si>
  <si>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</si>
  <si>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</si>
  <si>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</si>
  <si>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</si>
  <si>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</si>
  <si>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</si>
  <si>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</si>
  <si>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</si>
  <si>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</si>
  <si>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</si>
  <si>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</si>
  <si>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</si>
  <si>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</si>
  <si>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</si>
  <si>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</si>
  <si>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</si>
  <si>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</si>
  <si>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</si>
  <si>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</si>
  <si>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</si>
  <si>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</si>
  <si>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</si>
  <si>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</si>
  <si>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</si>
  <si>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</si>
  <si>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</si>
  <si>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</si>
  <si>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</si>
  <si>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</si>
  <si>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</si>
  <si>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</si>
  <si>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</si>
  <si>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</si>
  <si>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</si>
  <si>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</si>
  <si>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</si>
  <si>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</si>
  <si>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</si>
  <si>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</si>
  <si>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</si>
  <si>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</si>
  <si>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</si>
  <si>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</si>
  <si>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</si>
  <si>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</si>
  <si>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</si>
  <si>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</si>
  <si>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</si>
  <si>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</si>
  <si>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</si>
  <si>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</si>
  <si>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</si>
  <si>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</si>
  <si>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</si>
  <si>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</si>
  <si>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</si>
  <si>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</si>
  <si>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</si>
  <si>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</si>
  <si>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</si>
  <si>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</si>
  <si>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</si>
  <si>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</si>
  <si>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</si>
  <si>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</si>
  <si>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</si>
  <si>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</si>
  <si>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</si>
  <si>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</si>
  <si>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</si>
  <si>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</si>
  <si>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</si>
  <si>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</si>
  <si>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</si>
  <si>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</si>
  <si>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</si>
  <si>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</si>
  <si>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</si>
  <si>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</si>
  <si>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</si>
  <si>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</si>
  <si>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</si>
  <si>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</si>
  <si>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</si>
  <si>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</si>
  <si>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</si>
  <si>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</si>
  <si>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</si>
  <si>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</si>
  <si>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</si>
  <si>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</si>
  <si>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</si>
  <si>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</si>
  <si>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</si>
  <si>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</si>
  <si>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</si>
  <si>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</si>
  <si>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</si>
  <si>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</si>
  <si>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</si>
  <si>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</si>
  <si>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</si>
  <si>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</si>
  <si>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</si>
  <si>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</si>
  <si>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</si>
  <si>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</si>
  <si>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</si>
  <si>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</si>
  <si>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</si>
  <si>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</si>
  <si>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</si>
  <si>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</si>
  <si>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</si>
  <si>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</si>
  <si>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</si>
  <si>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</si>
  <si>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</si>
  <si>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</si>
  <si>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</si>
  <si>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</si>
  <si>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</si>
  <si>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</si>
  <si>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</si>
  <si>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</si>
  <si>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</si>
  <si>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</si>
  <si>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</si>
  <si>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</si>
  <si>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</si>
  <si>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</si>
  <si>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</si>
  <si>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</si>
  <si>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</si>
  <si>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</si>
  <si>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</si>
  <si>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</si>
  <si>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</si>
  <si>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</si>
  <si>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</si>
  <si>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</si>
  <si>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</si>
  <si>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</si>
  <si>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</si>
  <si>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</si>
  <si>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</si>
  <si>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</si>
  <si>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</si>
  <si>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</si>
  <si>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</si>
  <si>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</si>
  <si>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</si>
  <si>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</si>
  <si>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</si>
  <si>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</si>
  <si>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</si>
  <si>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</si>
  <si>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</si>
  <si>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</si>
  <si>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</si>
  <si>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</si>
  <si>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</si>
  <si>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</si>
  <si>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</si>
  <si>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</si>
  <si>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</si>
  <si>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</si>
  <si>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</si>
  <si>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</si>
  <si>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</si>
  <si>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</si>
  <si>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</si>
  <si>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</si>
  <si>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</si>
  <si>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</si>
  <si>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</si>
  <si>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</si>
  <si>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</si>
  <si>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</si>
  <si>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</si>
  <si>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</si>
  <si>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</si>
  <si>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</si>
  <si>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</si>
  <si>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</si>
  <si>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</si>
  <si>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</si>
  <si>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</si>
  <si>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</si>
  <si>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</si>
  <si>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</si>
  <si>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</si>
  <si>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</si>
  <si>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</si>
  <si>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</si>
  <si>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</si>
  <si>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</si>
  <si>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</si>
  <si>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</si>
  <si>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</si>
  <si>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</si>
  <si>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</si>
  <si>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</si>
  <si>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</si>
  <si>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</si>
  <si>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</si>
  <si>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</si>
  <si>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</si>
  <si>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</si>
  <si>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</si>
  <si>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</si>
  <si>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</si>
  <si>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</si>
  <si>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</si>
  <si>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</si>
  <si>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</si>
  <si>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</si>
  <si>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</si>
  <si>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</si>
  <si>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</si>
  <si>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</si>
  <si>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</si>
  <si>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</si>
  <si>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</si>
  <si>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</si>
  <si>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</si>
  <si>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</si>
  <si>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</si>
  <si>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</si>
  <si>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</si>
  <si>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</si>
  <si>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</si>
  <si>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</si>
  <si>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</si>
  <si>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</si>
  <si>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</si>
  <si>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</si>
  <si>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</si>
  <si>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</si>
  <si>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</si>
  <si>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</si>
  <si>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</si>
  <si>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</si>
  <si>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</si>
  <si>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</si>
  <si>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</si>
  <si>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</si>
  <si>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</si>
  <si>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</si>
  <si>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</si>
  <si>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</si>
  <si>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</si>
  <si>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</si>
  <si>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</si>
  <si>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</si>
  <si>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</si>
  <si>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</si>
  <si>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</si>
  <si>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</si>
  <si>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</si>
  <si>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</si>
  <si>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</si>
  <si>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</si>
  <si>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</si>
  <si>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</si>
  <si>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</si>
  <si>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</si>
  <si>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</si>
  <si>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</si>
  <si>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</si>
  <si>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</si>
  <si>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</si>
  <si>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</si>
  <si>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</si>
  <si>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</si>
  <si>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</si>
  <si>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</si>
  <si>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</si>
  <si>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</si>
  <si>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</si>
  <si>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</si>
  <si>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</si>
  <si>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</si>
  <si>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</si>
  <si>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</si>
  <si>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</si>
  <si>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</si>
  <si>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</si>
  <si>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</si>
  <si>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</si>
  <si>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</si>
  <si>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</si>
  <si>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</si>
  <si>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</si>
  <si>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</si>
  <si>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</si>
  <si>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</si>
  <si>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</si>
  <si>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</si>
  <si>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</si>
  <si>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</si>
  <si>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</si>
  <si>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</si>
  <si>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</si>
  <si>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</si>
  <si>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</si>
  <si>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</si>
  <si>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</si>
  <si>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</si>
  <si>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</si>
  <si>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</si>
  <si>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</si>
  <si>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</si>
  <si>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</si>
  <si>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</si>
  <si>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</si>
  <si>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</si>
  <si>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</si>
  <si>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</si>
  <si>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</si>
  <si>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</si>
  <si>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</si>
  <si>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</si>
  <si>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</si>
  <si>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</si>
  <si>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</si>
  <si>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</si>
  <si>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</si>
  <si>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</si>
  <si>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</si>
  <si>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</si>
  <si>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</si>
  <si>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</si>
  <si>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</si>
  <si>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</si>
  <si>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</si>
  <si>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</si>
  <si>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</si>
  <si>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</si>
  <si>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</si>
  <si>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</si>
  <si>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</si>
  <si>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</si>
  <si>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</si>
  <si>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</si>
  <si>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</si>
  <si>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</si>
  <si>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</si>
  <si>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</si>
  <si>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</si>
  <si>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</si>
  <si>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</si>
  <si>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</si>
  <si>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</si>
  <si>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</si>
  <si>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</si>
  <si>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</si>
  <si>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</si>
  <si>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</si>
  <si>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</si>
  <si>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</si>
  <si>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</si>
  <si>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</si>
  <si>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</si>
  <si>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</si>
  <si>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</si>
  <si>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</si>
  <si>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</si>
  <si>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</si>
  <si>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</si>
  <si>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</si>
  <si>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</si>
  <si>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</si>
  <si>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</si>
  <si>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</si>
  <si>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</si>
  <si>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</si>
  <si>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</si>
  <si>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</si>
  <si>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</si>
  <si>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</si>
  <si>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</si>
  <si>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</si>
  <si>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</si>
  <si>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</si>
  <si>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</si>
  <si>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</si>
  <si>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</si>
  <si>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</si>
  <si>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</si>
  <si>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</si>
  <si>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</si>
  <si>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</si>
  <si>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</si>
  <si>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</si>
  <si>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</si>
  <si>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</si>
  <si>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</si>
  <si>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</si>
  <si>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</si>
  <si>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</si>
  <si>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</si>
  <si>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</si>
  <si>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</si>
  <si>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</si>
  <si>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</si>
  <si>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</si>
  <si>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</si>
  <si>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</si>
  <si>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</si>
  <si>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</si>
  <si>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</si>
  <si>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</si>
  <si>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</si>
  <si>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</si>
  <si>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</si>
  <si>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</si>
  <si>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</si>
  <si>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</si>
  <si>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</si>
  <si>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</si>
  <si>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</si>
  <si>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</si>
  <si>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</si>
  <si>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</si>
  <si>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</si>
  <si>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</si>
  <si>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</si>
  <si>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</si>
  <si>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</si>
  <si>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</si>
  <si>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</si>
  <si>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</si>
  <si>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</si>
  <si>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</si>
  <si>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</si>
  <si>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</si>
  <si>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</si>
  <si>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</si>
  <si>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</si>
  <si>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</si>
  <si>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</si>
  <si>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</si>
  <si>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</si>
  <si>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</si>
  <si>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</si>
  <si>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</si>
  <si>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</si>
  <si>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</si>
  <si>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</si>
  <si>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</si>
  <si>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</si>
  <si>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</si>
  <si>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</si>
  <si>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</si>
  <si>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</si>
  <si>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</si>
  <si>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</si>
  <si>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</si>
  <si>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</si>
  <si>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</si>
  <si>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</si>
  <si>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</si>
  <si>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</si>
  <si>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</si>
  <si>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</si>
  <si>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</si>
  <si>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</si>
  <si>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</si>
  <si>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</si>
  <si>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</si>
  <si>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</si>
  <si>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</si>
  <si>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</si>
  <si>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</si>
  <si>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</si>
  <si>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</si>
  <si>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</si>
  <si>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</si>
  <si>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</si>
  <si>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</si>
  <si>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</si>
  <si>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</si>
  <si>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</si>
  <si>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</si>
  <si>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</si>
  <si>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</si>
  <si>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</si>
  <si>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</si>
  <si>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</si>
  <si>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</si>
  <si>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</si>
  <si>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</si>
  <si>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</si>
  <si>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</si>
  <si>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</si>
  <si>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</si>
  <si>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</si>
  <si>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</si>
  <si>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</si>
  <si>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</si>
  <si>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</si>
  <si>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</si>
  <si>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</si>
  <si>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</si>
  <si>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</si>
  <si>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</si>
  <si>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</si>
  <si>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</si>
  <si>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</si>
  <si>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</si>
  <si>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</si>
  <si>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</si>
  <si>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</si>
  <si>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</si>
  <si>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</si>
  <si>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</si>
  <si>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</si>
  <si>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</si>
  <si>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</si>
  <si>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</si>
  <si>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</si>
  <si>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</si>
  <si>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</si>
  <si>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</si>
  <si>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</si>
  <si>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</si>
  <si>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</si>
  <si>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</si>
  <si>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</si>
  <si>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</si>
  <si>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</si>
  <si>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</si>
  <si>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</si>
  <si>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</si>
  <si>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</si>
  <si>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</si>
  <si>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</si>
  <si>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</si>
  <si>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</si>
  <si>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</si>
  <si>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</si>
  <si>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</si>
  <si>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</si>
  <si>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</si>
  <si>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</si>
  <si>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</si>
  <si>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</si>
  <si>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</si>
  <si>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</si>
  <si>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</si>
  <si>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</si>
  <si>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</si>
  <si>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</si>
  <si>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</si>
  <si>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</si>
  <si>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</si>
  <si>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</si>
  <si>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</si>
  <si>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</si>
  <si>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</si>
  <si>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</si>
  <si>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</si>
  <si>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</si>
  <si>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</si>
  <si>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</si>
  <si>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</si>
  <si>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</si>
  <si>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</si>
  <si>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</si>
  <si>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</si>
  <si>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</si>
  <si>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</si>
  <si>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</si>
  <si>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</si>
  <si>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</si>
  <si>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</si>
  <si>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</si>
  <si>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</si>
  <si>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</si>
  <si>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</si>
  <si>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</si>
  <si>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</si>
  <si>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</si>
  <si>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</si>
  <si>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</si>
  <si>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</si>
  <si>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</si>
  <si>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</si>
  <si>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</si>
  <si>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</si>
  <si>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</si>
  <si>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</si>
  <si>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</si>
  <si>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</si>
  <si>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</si>
  <si>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</si>
  <si>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</si>
  <si>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</si>
  <si>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</si>
  <si>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</si>
  <si>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</si>
  <si>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</si>
  <si>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</si>
  <si>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</si>
  <si>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</si>
  <si>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</si>
  <si>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</si>
  <si>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</si>
  <si>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</si>
  <si>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</si>
  <si>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</si>
  <si>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</si>
  <si>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</si>
  <si>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</si>
  <si>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</si>
  <si>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</si>
  <si>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</si>
  <si>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</si>
  <si>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</si>
  <si>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</si>
  <si>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</si>
  <si>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</si>
  <si>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</si>
  <si>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</si>
  <si>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</si>
  <si>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</si>
  <si>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</si>
  <si>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</si>
  <si>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</si>
  <si>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</si>
  <si>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</si>
  <si>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</si>
  <si>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</si>
  <si>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</si>
  <si>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</si>
  <si>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</si>
  <si>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</si>
  <si>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</si>
  <si>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</si>
  <si>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</si>
  <si>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</si>
  <si>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</si>
  <si>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</si>
  <si>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</si>
  <si>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</si>
  <si>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</si>
  <si>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</si>
  <si>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</si>
  <si>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</si>
  <si>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</si>
  <si>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</si>
  <si>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</si>
  <si>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</si>
  <si>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</si>
  <si>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</si>
  <si>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</si>
  <si>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</si>
  <si>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</si>
  <si>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</si>
  <si>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</si>
  <si>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</si>
  <si>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</si>
  <si>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</si>
  <si>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</si>
  <si>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</si>
  <si>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</si>
  <si>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</si>
  <si>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</si>
  <si>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</si>
  <si>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</si>
  <si>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</si>
  <si>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</si>
  <si>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</si>
  <si>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</si>
  <si>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</si>
  <si>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</si>
  <si>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</si>
  <si>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</si>
  <si>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</si>
  <si>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</si>
  <si>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</si>
  <si>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</si>
  <si>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</si>
  <si>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</si>
  <si>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</si>
  <si>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</si>
  <si>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</si>
  <si>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</si>
  <si>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</si>
  <si>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</si>
  <si>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</si>
  <si>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</si>
  <si>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</si>
  <si>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</si>
  <si>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</si>
  <si>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</si>
  <si>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</si>
  <si>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</si>
  <si>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</si>
  <si>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</si>
  <si>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</si>
  <si>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</si>
  <si>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</si>
  <si>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</si>
  <si>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</si>
  <si>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</si>
  <si>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</si>
  <si>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</si>
  <si>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</si>
  <si>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</si>
  <si>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</si>
  <si>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</si>
  <si>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</si>
  <si>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</si>
  <si>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</si>
  <si>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</si>
  <si>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</si>
  <si>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</si>
  <si>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</si>
  <si>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</si>
  <si>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</si>
  <si>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</si>
  <si>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</si>
  <si>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</si>
  <si>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</si>
  <si>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</si>
  <si>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</si>
  <si>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</si>
  <si>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</si>
  <si>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</si>
  <si>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</si>
  <si>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</si>
  <si>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</si>
  <si>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</si>
  <si>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</si>
  <si>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</si>
  <si>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</si>
  <si>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</si>
  <si>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</si>
  <si>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</si>
  <si>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</si>
  <si>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</si>
  <si>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</si>
  <si>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</si>
  <si>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</si>
  <si>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</si>
  <si>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</si>
  <si>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</si>
  <si>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</si>
  <si>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</si>
  <si>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</si>
  <si>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</si>
  <si>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</si>
  <si>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</si>
  <si>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</si>
  <si>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</si>
  <si>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</si>
  <si>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</si>
  <si>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</si>
  <si>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</si>
  <si>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</si>
  <si>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</si>
  <si>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</si>
  <si>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</si>
  <si>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</si>
  <si>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</si>
  <si>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</si>
  <si>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</si>
  <si>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</si>
  <si>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</si>
  <si>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</si>
  <si>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</si>
  <si>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</si>
  <si>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</si>
  <si>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</si>
  <si>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</si>
  <si>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</si>
  <si>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</si>
  <si>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</si>
  <si>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</si>
  <si>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</si>
  <si>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</si>
  <si>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</si>
  <si>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</si>
  <si>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</si>
  <si>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</si>
  <si>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</si>
  <si>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</si>
  <si>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</si>
  <si>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</si>
  <si>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</si>
  <si>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</si>
  <si>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</si>
  <si>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</si>
  <si>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</si>
  <si>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</si>
  <si>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</si>
  <si>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</si>
  <si>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</si>
  <si>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</si>
  <si>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</si>
  <si>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</si>
  <si>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</si>
  <si>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</si>
  <si>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</si>
  <si>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</si>
  <si>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</si>
  <si>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</si>
  <si>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</si>
  <si>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</si>
  <si>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</si>
  <si>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</si>
  <si>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</si>
  <si>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</si>
  <si>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</si>
  <si>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</si>
  <si>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</si>
  <si>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</si>
  <si>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</si>
  <si>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</si>
  <si>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</si>
  <si>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</si>
  <si>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</si>
  <si>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</si>
  <si>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</si>
  <si>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</si>
  <si>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</si>
  <si>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</si>
  <si>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</si>
  <si>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</si>
  <si>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</si>
  <si>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</si>
  <si>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</si>
  <si>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</si>
  <si>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</si>
  <si>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</si>
  <si>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</si>
  <si>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</si>
  <si>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</si>
  <si>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</si>
  <si>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</si>
  <si>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</si>
  <si>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</si>
  <si>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</si>
  <si>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</si>
  <si>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</si>
  <si>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</si>
  <si>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</si>
  <si>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</si>
  <si>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</si>
  <si>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</si>
  <si>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</si>
  <si>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</si>
  <si>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</si>
  <si>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</si>
  <si>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</si>
  <si>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</si>
  <si>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</si>
  <si>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</si>
  <si>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</si>
  <si>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</si>
  <si>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</si>
  <si>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</si>
  <si>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</si>
  <si>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</si>
  <si>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</si>
  <si>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</si>
  <si>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</si>
  <si>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</si>
  <si>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</si>
  <si>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</si>
  <si>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</si>
  <si>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</si>
  <si>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</si>
  <si>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</si>
  <si>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</si>
  <si>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</si>
  <si>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</si>
  <si>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</si>
  <si>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</si>
  <si>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</si>
  <si>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</si>
  <si>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</si>
  <si>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</si>
  <si>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</si>
  <si>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</si>
  <si>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</si>
  <si>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</si>
  <si>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</si>
  <si>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</si>
  <si>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</si>
  <si>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</si>
  <si>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</si>
  <si>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</si>
  <si>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</si>
  <si>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</si>
  <si>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</si>
  <si>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</si>
  <si>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</si>
  <si>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</si>
  <si>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</si>
  <si>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</si>
  <si>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</si>
  <si>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</si>
  <si>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</si>
  <si>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</si>
  <si>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</si>
  <si>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</si>
  <si>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</si>
  <si>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</si>
  <si>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</si>
  <si>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</si>
  <si>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</si>
  <si>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</si>
  <si>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</si>
  <si>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</si>
  <si>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</si>
  <si>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</si>
  <si>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</si>
  <si>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</si>
  <si>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</si>
  <si>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</si>
  <si>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</si>
  <si>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</si>
  <si>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</si>
  <si>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</si>
  <si>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</si>
  <si>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</si>
  <si>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</si>
  <si>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</si>
  <si>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</si>
  <si>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</si>
  <si>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</si>
  <si>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</si>
  <si>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</si>
  <si>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</si>
  <si>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</si>
  <si>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</si>
  <si>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</si>
  <si>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</si>
  <si>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</si>
  <si>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</si>
  <si>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</si>
  <si>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</si>
  <si>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</si>
  <si>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</si>
  <si>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</si>
  <si>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</si>
  <si>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</si>
  <si>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</si>
  <si>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</si>
  <si>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</si>
  <si>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</si>
  <si>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</si>
  <si>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</si>
  <si>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</si>
  <si>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</si>
  <si>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</si>
  <si>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</si>
  <si>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</si>
  <si>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</si>
  <si>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</si>
  <si>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</si>
  <si>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</si>
  <si>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</si>
  <si>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</si>
  <si>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</si>
  <si>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</si>
  <si>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</si>
  <si>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</si>
  <si>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</si>
  <si>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</si>
  <si>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</si>
  <si>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</si>
  <si>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</si>
  <si>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</si>
  <si>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</si>
  <si>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</si>
  <si>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</si>
  <si>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</si>
  <si>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</si>
  <si>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</si>
  <si>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</si>
  <si>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</si>
  <si>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</si>
  <si>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</si>
  <si>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</si>
  <si>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</si>
  <si>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</si>
  <si>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</si>
  <si>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</si>
  <si>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</si>
  <si>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</si>
  <si>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</si>
  <si>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</si>
  <si>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</si>
  <si>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</si>
  <si>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</si>
  <si>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</si>
  <si>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</si>
  <si>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</si>
  <si>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</si>
  <si>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</si>
  <si>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</si>
  <si>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</si>
  <si>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</si>
  <si>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</si>
  <si>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</si>
  <si>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</si>
  <si>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</si>
  <si>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</si>
  <si>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</si>
  <si>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</si>
  <si>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</si>
  <si>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</si>
  <si>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</si>
  <si>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</si>
  <si>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</si>
  <si>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</si>
  <si>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</si>
  <si>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</si>
  <si>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</si>
  <si>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</si>
  <si>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</si>
  <si>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</si>
  <si>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</si>
  <si>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</si>
  <si>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</si>
  <si>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</si>
  <si>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</si>
  <si>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</si>
  <si>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</si>
  <si>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</si>
  <si>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</si>
  <si>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</si>
  <si>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</si>
  <si>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</si>
  <si>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</si>
  <si>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</si>
  <si>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</si>
  <si>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</si>
  <si>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</si>
  <si>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</si>
  <si>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</si>
  <si>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</si>
  <si>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</si>
  <si>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</si>
  <si>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</si>
  <si>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</si>
  <si>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</si>
  <si>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</si>
  <si>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</si>
  <si>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</si>
  <si>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</si>
  <si>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</si>
  <si>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</si>
  <si>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</si>
  <si>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</si>
  <si>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</si>
  <si>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</si>
  <si>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</si>
  <si>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</si>
  <si>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</si>
  <si>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</si>
  <si>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</si>
  <si>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</si>
  <si>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</si>
  <si>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</si>
  <si>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</si>
  <si>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</si>
  <si>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</si>
  <si>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</si>
  <si>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</si>
  <si>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</si>
  <si>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</si>
  <si>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</si>
  <si>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</si>
  <si>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</si>
  <si>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</si>
  <si>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</si>
  <si>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</si>
  <si>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</si>
  <si>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</si>
  <si>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</si>
  <si>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</si>
  <si>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</si>
  <si>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</si>
  <si>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</si>
  <si>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</si>
  <si>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</si>
  <si>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</si>
  <si>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</si>
  <si>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</si>
  <si>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</si>
  <si>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</si>
  <si>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</si>
  <si>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</si>
  <si>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</si>
  <si>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</si>
  <si>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</si>
  <si>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</si>
  <si>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</si>
  <si>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</si>
  <si>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</si>
  <si>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</si>
  <si>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</si>
  <si>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</si>
  <si>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</si>
  <si>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</si>
  <si>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</si>
  <si>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</si>
  <si>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</si>
  <si>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</si>
  <si>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</si>
  <si>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</si>
  <si>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</si>
  <si>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</si>
  <si>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</si>
  <si>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</si>
  <si>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</si>
  <si>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</si>
  <si>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</si>
  <si>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</si>
  <si>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</si>
  <si>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</si>
  <si>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</si>
  <si>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</si>
  <si>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</si>
  <si>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</si>
  <si>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</si>
  <si>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</si>
  <si>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</si>
  <si>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</si>
  <si>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</si>
  <si>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</si>
  <si>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</si>
  <si>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</si>
  <si>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</si>
  <si>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</si>
  <si>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</si>
  <si>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</si>
  <si>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</si>
  <si>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</si>
  <si>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</si>
  <si>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</si>
  <si>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</si>
  <si>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</si>
  <si>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</si>
  <si>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</si>
  <si>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</si>
  <si>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</si>
  <si>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</si>
  <si>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</si>
  <si>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</si>
  <si>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</si>
  <si>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</si>
  <si>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</si>
  <si>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</si>
  <si>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</si>
  <si>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</si>
  <si>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</si>
  <si>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</si>
  <si>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</si>
  <si>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</si>
  <si>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</si>
  <si>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</si>
  <si>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</si>
  <si>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</si>
  <si>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</si>
  <si>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</si>
  <si>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</si>
  <si>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</si>
  <si>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</si>
  <si>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</si>
  <si>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</si>
  <si>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</si>
  <si>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</si>
  <si>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</si>
  <si>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</si>
  <si>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</si>
  <si>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</si>
  <si>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</si>
  <si>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</si>
  <si>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</si>
  <si>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</si>
  <si>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</si>
  <si>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</si>
  <si>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</si>
  <si>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</si>
  <si>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</si>
  <si>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</si>
  <si>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</si>
  <si>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</si>
  <si>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</si>
  <si>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</si>
  <si>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</si>
  <si>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</si>
  <si>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</si>
  <si>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</si>
  <si>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</si>
  <si>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</si>
  <si>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</si>
  <si>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</si>
  <si>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</si>
  <si>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</si>
  <si>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</si>
  <si>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</si>
  <si>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</si>
  <si>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</si>
  <si>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</si>
  <si>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</si>
  <si>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</si>
  <si>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</si>
  <si>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</si>
  <si>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</si>
  <si>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</si>
  <si>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</si>
  <si>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</si>
  <si>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</si>
  <si>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</si>
  <si>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</si>
  <si>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</si>
  <si>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</si>
  <si>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</si>
  <si>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</si>
  <si>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</si>
  <si>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</si>
  <si>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</si>
  <si>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</si>
  <si>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</si>
  <si>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</si>
  <si>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</si>
  <si>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</si>
  <si>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</si>
  <si>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</si>
  <si>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</si>
  <si>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</si>
  <si>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</si>
  <si>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</si>
  <si>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</si>
  <si>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</si>
  <si>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</si>
  <si>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</si>
  <si>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</si>
  <si>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</si>
  <si>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</si>
  <si>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</si>
  <si>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</si>
  <si>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</si>
  <si>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</si>
  <si>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</si>
  <si>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</si>
  <si>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</si>
  <si>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</si>
  <si>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</si>
  <si>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</si>
  <si>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</si>
  <si>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</si>
  <si>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</si>
  <si>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</si>
  <si>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</si>
  <si>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</si>
  <si>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</si>
  <si>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</si>
  <si>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</si>
  <si>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</si>
  <si>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</si>
  <si>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</si>
  <si>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</si>
  <si>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</si>
  <si>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</si>
  <si>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</si>
  <si>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</si>
  <si>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</si>
  <si>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</si>
  <si>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</si>
  <si>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</si>
  <si>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</si>
  <si>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</si>
  <si>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</si>
  <si>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</si>
  <si>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</si>
  <si>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</si>
  <si>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</si>
  <si>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</si>
  <si>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</si>
  <si>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</si>
  <si>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</si>
  <si>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</si>
  <si>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</si>
  <si>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</si>
  <si>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</si>
  <si>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</si>
  <si>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</si>
  <si>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</si>
  <si>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</si>
  <si>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</si>
  <si>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</si>
  <si>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</si>
  <si>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</si>
  <si>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</si>
  <si>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</si>
  <si>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</si>
  <si>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</si>
  <si>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</si>
  <si>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</si>
  <si>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</si>
  <si>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</si>
  <si>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</si>
  <si>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</si>
  <si>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</si>
  <si>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</si>
  <si>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</si>
  <si>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</si>
  <si>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</si>
  <si>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</si>
  <si>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</si>
  <si>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</si>
  <si>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</si>
  <si>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</si>
  <si>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</si>
  <si>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</si>
  <si>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</si>
  <si>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</si>
  <si>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</si>
  <si>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</si>
  <si>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</si>
  <si>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</si>
  <si>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</si>
  <si>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</si>
  <si>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</si>
  <si>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</si>
  <si>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</si>
  <si>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</si>
  <si>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</si>
  <si>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</si>
  <si>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</si>
  <si>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</si>
  <si>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</si>
  <si>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</si>
  <si>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</si>
  <si>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</si>
  <si>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</si>
  <si>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</si>
  <si>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</si>
  <si>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</si>
  <si>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</si>
  <si>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</si>
  <si>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</si>
  <si>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</si>
  <si>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</si>
  <si>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</si>
  <si>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</si>
  <si>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</si>
  <si>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</si>
  <si>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</si>
  <si>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</si>
  <si>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</si>
  <si>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</si>
  <si>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</si>
  <si>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</si>
  <si>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</si>
  <si>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</si>
  <si>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</si>
  <si>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</si>
  <si>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</si>
  <si>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</si>
  <si>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</si>
  <si>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</si>
  <si>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</si>
  <si>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</si>
  <si>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</si>
  <si>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</si>
  <si>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</si>
  <si>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</si>
  <si>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</si>
  <si>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</si>
  <si>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</si>
  <si>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</si>
  <si>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</si>
  <si>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</si>
  <si>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</si>
  <si>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</si>
  <si>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</si>
  <si>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</si>
  <si>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</si>
  <si>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</si>
  <si>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</si>
  <si>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</si>
  <si>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</si>
  <si>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</si>
  <si>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</si>
  <si>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</si>
  <si>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</si>
  <si>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</si>
  <si>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</si>
  <si>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</si>
  <si>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</si>
  <si>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</si>
  <si>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</si>
  <si>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</si>
  <si>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</si>
  <si>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</si>
  <si>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</si>
  <si>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</si>
  <si>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</si>
  <si>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</si>
  <si>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</si>
  <si>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</si>
  <si>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</si>
  <si>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</si>
  <si>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</si>
  <si>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</si>
  <si>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</si>
  <si>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</si>
  <si>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</si>
  <si>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</si>
  <si>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</si>
  <si>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</si>
  <si>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</si>
  <si>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</si>
  <si>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</si>
  <si>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</si>
  <si>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</si>
  <si>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</si>
  <si>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</si>
  <si>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</si>
  <si>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</si>
  <si>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</si>
  <si>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</si>
  <si>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</si>
  <si>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</si>
  <si>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</si>
  <si>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</si>
  <si>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</si>
  <si>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</si>
  <si>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</si>
  <si>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</si>
  <si>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</si>
  <si>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</si>
  <si>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</si>
  <si>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</si>
  <si>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</si>
  <si>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</si>
  <si>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</si>
  <si>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</si>
  <si>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</si>
  <si>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</si>
  <si>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</si>
  <si>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</si>
  <si>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</si>
  <si>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</si>
  <si>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</si>
  <si>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</si>
  <si>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</si>
  <si>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</si>
  <si>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</si>
  <si>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</si>
  <si>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</si>
  <si>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</si>
  <si>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</si>
  <si>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</si>
  <si>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</si>
  <si>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</si>
  <si>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</si>
  <si>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</si>
  <si>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</si>
  <si>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</si>
  <si>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</si>
  <si>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</si>
  <si>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</si>
  <si>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</si>
  <si>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</si>
  <si>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</si>
  <si>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</si>
  <si>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</si>
  <si>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</si>
  <si>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</si>
  <si>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</si>
  <si>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</si>
  <si>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</si>
  <si>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</si>
  <si>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</si>
  <si>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</si>
  <si>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</si>
  <si>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</si>
  <si>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</si>
  <si>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</si>
  <si>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</si>
  <si>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</si>
  <si>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</si>
  <si>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</si>
  <si>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</si>
  <si>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</si>
  <si>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</si>
  <si>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</si>
  <si>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</si>
  <si>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</si>
  <si>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</si>
  <si>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</si>
  <si>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</si>
  <si>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</si>
  <si>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</si>
  <si>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</si>
  <si>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</si>
  <si>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</si>
  <si>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</si>
  <si>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</si>
  <si>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</si>
  <si>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</si>
  <si>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</si>
  <si>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</si>
  <si>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</si>
  <si>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</si>
  <si>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</si>
  <si>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</si>
  <si>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</si>
  <si>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</si>
  <si>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</si>
  <si>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</si>
  <si>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</si>
  <si>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</si>
  <si>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</si>
  <si>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</si>
  <si>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</si>
  <si>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</si>
  <si>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</si>
  <si>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</si>
  <si>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</si>
  <si>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</si>
  <si>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</si>
  <si>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</si>
  <si>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</si>
  <si>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</si>
  <si>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</si>
  <si>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</si>
  <si>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</si>
  <si>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</si>
  <si>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</si>
  <si>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</si>
  <si>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</si>
  <si>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</si>
  <si>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</si>
  <si>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</si>
  <si>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</si>
  <si>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</si>
  <si>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</si>
  <si>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</si>
  <si>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</si>
  <si>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</si>
  <si>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</si>
  <si>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</si>
  <si>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</si>
  <si>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</si>
  <si>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</si>
  <si>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</si>
  <si>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</si>
  <si>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</si>
  <si>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</si>
  <si>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</si>
  <si>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</si>
  <si>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</si>
  <si>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</si>
  <si>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</si>
  <si>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</si>
  <si>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</si>
  <si>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</si>
  <si>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</si>
  <si>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</si>
  <si>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</si>
  <si>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</si>
  <si>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</si>
  <si>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</si>
  <si>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</si>
  <si>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</si>
  <si>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</si>
  <si>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</si>
  <si>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</si>
  <si>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</si>
  <si>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</si>
  <si>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</si>
  <si>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</si>
  <si>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</si>
  <si>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</si>
  <si>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</si>
  <si>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</si>
  <si>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</si>
  <si>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</si>
  <si>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</si>
  <si>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</si>
  <si>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</si>
  <si>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</si>
  <si>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</si>
  <si>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</si>
  <si>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</si>
  <si>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</si>
  <si>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</si>
  <si>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</si>
  <si>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</si>
  <si>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</si>
  <si>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</si>
  <si>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</si>
  <si>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</si>
  <si>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</si>
  <si>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</si>
  <si>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</si>
  <si>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</si>
  <si>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</si>
  <si>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</si>
  <si>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</si>
  <si>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</si>
  <si>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</si>
  <si>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</si>
  <si>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</si>
  <si>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</si>
  <si>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</si>
  <si>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</si>
  <si>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</si>
  <si>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</si>
  <si>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</si>
  <si>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</si>
  <si>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</si>
  <si>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</si>
  <si>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</si>
  <si>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</si>
  <si>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</si>
  <si>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</si>
  <si>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</si>
  <si>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</si>
  <si>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</si>
  <si>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</si>
  <si>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</si>
  <si>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</si>
  <si>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</si>
  <si>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</si>
  <si>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</si>
  <si>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</si>
  <si>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</si>
  <si>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</si>
  <si>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</si>
  <si>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</si>
  <si>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</si>
  <si>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</si>
  <si>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</si>
  <si>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</si>
  <si>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</si>
  <si>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</si>
  <si>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</si>
  <si>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</si>
  <si>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</si>
  <si>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</si>
  <si>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</si>
  <si>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</si>
  <si>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</si>
  <si>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</si>
  <si>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</si>
  <si>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</si>
  <si>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</si>
  <si>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</si>
  <si>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</si>
  <si>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</si>
  <si>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</si>
  <si>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</si>
  <si>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</si>
  <si>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</si>
  <si>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</si>
  <si>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</si>
  <si>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</si>
  <si>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</si>
  <si>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</si>
  <si>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</si>
  <si>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</si>
  <si>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</si>
  <si>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</si>
  <si>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</si>
  <si>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</si>
  <si>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</si>
  <si>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</si>
  <si>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</si>
  <si>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</si>
  <si>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</si>
  <si>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</si>
  <si>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</si>
  <si>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</si>
  <si>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</si>
  <si>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</si>
  <si>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</si>
  <si>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</si>
  <si>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</si>
  <si>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</si>
  <si>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</si>
  <si>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</si>
  <si>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</si>
  <si>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</si>
  <si>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</si>
  <si>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</si>
  <si>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</si>
  <si>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</si>
  <si>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</si>
  <si>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</si>
  <si>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</si>
  <si>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</si>
  <si>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</si>
  <si>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</si>
  <si>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</si>
  <si>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</si>
  <si>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</si>
  <si>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</si>
  <si>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</si>
  <si>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</si>
  <si>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</si>
  <si>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</si>
  <si>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</si>
  <si>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</si>
  <si>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</si>
  <si>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</si>
  <si>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</si>
  <si>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</si>
  <si>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</si>
  <si>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</si>
  <si>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</si>
  <si>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</si>
  <si>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</si>
  <si>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</si>
  <si>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</si>
  <si>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</si>
  <si>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</si>
  <si>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</si>
  <si>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</si>
  <si>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</si>
  <si>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</si>
  <si>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</si>
  <si>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</si>
  <si>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</si>
  <si>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</si>
  <si>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</si>
  <si>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</si>
  <si>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</si>
  <si>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</si>
  <si>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</si>
  <si>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</si>
  <si>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</si>
  <si>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</si>
  <si>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</si>
  <si>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</si>
  <si>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</si>
  <si>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</si>
  <si>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</si>
  <si>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</si>
  <si>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</si>
  <si>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</si>
  <si>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</si>
  <si>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</si>
  <si>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</si>
  <si>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</si>
  <si>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</si>
  <si>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</si>
  <si>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</si>
  <si>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</si>
  <si>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</si>
  <si>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</si>
  <si>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</si>
  <si>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</si>
  <si>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</si>
  <si>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</si>
  <si>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</si>
  <si>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</si>
  <si>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</si>
  <si>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</si>
  <si>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</si>
  <si>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</si>
  <si>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</si>
  <si>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</si>
  <si>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</si>
  <si>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</si>
  <si>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</si>
  <si>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</si>
  <si>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</si>
  <si>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</si>
  <si>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</si>
  <si>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</si>
  <si>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</si>
  <si>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</si>
  <si>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</si>
  <si>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</si>
  <si>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</si>
  <si>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</si>
  <si>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</si>
  <si>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</si>
  <si>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</si>
  <si>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</si>
  <si>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</si>
  <si>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</si>
  <si>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</si>
  <si>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</si>
  <si>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</si>
  <si>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</si>
  <si>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</si>
  <si>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</si>
  <si>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</si>
  <si>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</si>
  <si>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</si>
  <si>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</si>
  <si>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</si>
  <si>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</si>
  <si>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</si>
  <si>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</si>
  <si>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</si>
  <si>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</si>
  <si>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</si>
  <si>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</si>
  <si>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</si>
  <si>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</si>
  <si>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</si>
  <si>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</si>
  <si>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</si>
  <si>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</si>
  <si>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</si>
  <si>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</si>
  <si>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</si>
  <si>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</si>
  <si>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</si>
  <si>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</si>
  <si>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</si>
  <si>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</si>
  <si>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</si>
  <si>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</si>
  <si>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</si>
  <si>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</si>
  <si>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</si>
  <si>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</si>
  <si>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</si>
  <si>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</si>
  <si>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</si>
  <si>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</si>
  <si>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</si>
  <si>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</si>
  <si>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</si>
  <si>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</si>
  <si>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</si>
  <si>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</si>
  <si>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</si>
  <si>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</si>
  <si>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</si>
  <si>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</si>
  <si>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</si>
  <si>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</si>
  <si>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</si>
  <si>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</si>
  <si>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</si>
  <si>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</si>
  <si>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</si>
  <si>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</si>
  <si>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</si>
  <si>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</si>
  <si>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</si>
  <si>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</si>
  <si>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</si>
  <si>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</si>
  <si>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</si>
  <si>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</si>
  <si>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</si>
  <si>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</si>
  <si>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</si>
  <si>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</si>
  <si>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</si>
  <si>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</si>
  <si>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</si>
  <si>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</si>
  <si>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</si>
  <si>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</si>
  <si>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</si>
  <si>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</si>
  <si>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</si>
  <si>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</si>
  <si>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</si>
  <si>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</si>
  <si>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</si>
  <si>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</si>
  <si>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</si>
  <si>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</si>
  <si>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</si>
  <si>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</si>
  <si>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</si>
  <si>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</si>
  <si>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</si>
  <si>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</si>
  <si>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</si>
  <si>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</si>
  <si>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</si>
  <si>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</si>
  <si>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</si>
  <si>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</si>
  <si>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</si>
  <si>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</si>
  <si>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</si>
  <si>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</si>
  <si>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</si>
  <si>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</si>
  <si>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</si>
  <si>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</si>
  <si>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</si>
  <si>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</si>
  <si>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</si>
  <si>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</si>
  <si>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</si>
  <si>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</si>
  <si>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</si>
  <si>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</si>
  <si>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</si>
  <si>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</si>
  <si>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</si>
  <si>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</si>
  <si>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</si>
  <si>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</si>
  <si>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</si>
  <si>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</si>
  <si>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</si>
  <si>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</si>
  <si>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</si>
  <si>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</si>
  <si>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</si>
  <si>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</si>
  <si>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</si>
  <si>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</si>
  <si>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</si>
  <si>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</si>
  <si>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</si>
  <si>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</si>
  <si>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</si>
  <si>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</si>
  <si>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</si>
  <si>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</si>
  <si>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</si>
  <si>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</si>
  <si>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</si>
  <si>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</si>
  <si>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</si>
  <si>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</si>
  <si>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</si>
  <si>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</si>
  <si>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</si>
  <si>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</si>
  <si>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</si>
  <si>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</si>
  <si>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</si>
  <si>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</si>
  <si>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</si>
  <si>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</si>
  <si>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</si>
  <si>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</si>
  <si>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</si>
  <si>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</si>
  <si>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</si>
  <si>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</si>
  <si>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</si>
  <si>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</si>
  <si>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</si>
  <si>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</si>
  <si>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</si>
  <si>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</si>
  <si>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</si>
  <si>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</si>
  <si>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</si>
  <si>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</si>
  <si>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</si>
  <si>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</si>
  <si>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</si>
  <si>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</si>
  <si>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</si>
  <si>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</si>
  <si>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</si>
  <si>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</si>
  <si>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</si>
  <si>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</si>
  <si>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</si>
  <si>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</si>
  <si>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</si>
  <si>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</si>
  <si>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</si>
  <si>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</si>
  <si>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</si>
  <si>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</si>
  <si>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</si>
  <si>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</si>
  <si>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</si>
  <si>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</si>
  <si>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</si>
  <si>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</si>
  <si>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</si>
  <si>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</si>
  <si>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</si>
  <si>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</si>
  <si>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</si>
  <si>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</si>
  <si>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</si>
  <si>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</si>
  <si>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</si>
  <si>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</si>
  <si>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</si>
  <si>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</si>
  <si>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</si>
  <si>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</si>
  <si>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</si>
  <si>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</si>
  <si>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</si>
  <si>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</si>
  <si>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</si>
  <si>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</si>
  <si>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</si>
  <si>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</si>
  <si>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</si>
  <si>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</si>
  <si>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</si>
  <si>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</si>
  <si>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</si>
  <si>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</si>
  <si>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</si>
  <si>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</si>
  <si>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</si>
  <si>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</si>
  <si>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</si>
  <si>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</si>
  <si>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</si>
  <si>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</si>
  <si>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</si>
  <si>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</si>
  <si>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</si>
  <si>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</si>
  <si>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</si>
  <si>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</si>
  <si>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</si>
  <si>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</si>
  <si>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</si>
  <si>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</si>
  <si>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</si>
  <si>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</si>
  <si>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</si>
  <si>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</si>
  <si>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</si>
  <si>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</si>
  <si>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</si>
  <si>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</si>
  <si>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</si>
  <si>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</si>
  <si>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</si>
  <si>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</si>
  <si>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</si>
  <si>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</si>
  <si>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</si>
  <si>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</si>
  <si>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</si>
  <si>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</si>
  <si>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</si>
  <si>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</si>
  <si>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</si>
  <si>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</si>
  <si>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</si>
  <si>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</si>
  <si>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</si>
  <si>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</si>
  <si>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</si>
  <si>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</si>
  <si>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</si>
  <si>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</si>
  <si>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</si>
  <si>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</si>
  <si>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</si>
  <si>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</si>
  <si>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</si>
  <si>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</si>
  <si>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</si>
  <si>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</si>
  <si>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</si>
  <si>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</si>
  <si>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</si>
  <si>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</si>
  <si>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</si>
  <si>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</si>
  <si>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</si>
  <si>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</si>
  <si>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</si>
  <si>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</si>
  <si>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</si>
  <si>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</si>
  <si>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</si>
  <si>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</si>
  <si>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</si>
  <si>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</si>
  <si>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</si>
  <si>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</si>
  <si>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</si>
  <si>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</si>
  <si>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</si>
  <si>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</si>
  <si>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</si>
  <si>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</si>
  <si>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</si>
  <si>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</si>
  <si>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</si>
  <si>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</si>
  <si>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</si>
  <si>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</si>
  <si>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</si>
  <si>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</si>
  <si>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</si>
  <si>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</si>
  <si>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</si>
  <si>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</si>
  <si>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</si>
  <si>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</si>
  <si>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</si>
  <si>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</si>
  <si>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</si>
  <si>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</si>
  <si>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</si>
  <si>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</si>
  <si>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</si>
  <si>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</si>
  <si>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</si>
  <si>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</si>
  <si>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</si>
  <si>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</si>
  <si>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</si>
  <si>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</si>
  <si>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</si>
  <si>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</si>
  <si>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</si>
  <si>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</si>
  <si>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</si>
  <si>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</si>
  <si>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</si>
  <si>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</si>
  <si>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</si>
  <si>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</si>
  <si>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</si>
  <si>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</si>
  <si>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</si>
  <si>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</si>
  <si>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</si>
  <si>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</si>
  <si>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</si>
  <si>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</si>
  <si>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</si>
  <si>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</si>
  <si>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</si>
  <si>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</si>
  <si>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</si>
  <si>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</si>
  <si>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</si>
  <si>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</si>
  <si>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</si>
  <si>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</si>
  <si>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</si>
  <si>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</si>
  <si>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</si>
  <si>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</si>
  <si>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</si>
  <si>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</si>
  <si>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</si>
  <si>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</si>
  <si>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</si>
  <si>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</si>
  <si>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</si>
  <si>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</si>
  <si>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</si>
  <si>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</si>
  <si>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</si>
  <si>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</si>
  <si>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</si>
  <si>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</si>
  <si>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</si>
  <si>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</si>
  <si>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</si>
  <si>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</si>
  <si>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</si>
  <si>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</si>
  <si>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</si>
  <si>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</si>
  <si>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</si>
  <si>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</si>
  <si>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</si>
  <si>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</si>
  <si>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</si>
  <si>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</si>
  <si>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</si>
  <si>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</si>
  <si>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</si>
  <si>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</si>
  <si>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</si>
  <si>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</si>
  <si>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</si>
  <si>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</si>
  <si>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</si>
  <si>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</si>
  <si>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</si>
  <si>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</si>
  <si>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</si>
  <si>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</si>
  <si>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</si>
  <si>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</si>
  <si>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</si>
  <si>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</si>
  <si>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</si>
  <si>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</si>
  <si>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</si>
  <si>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</si>
  <si>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</si>
  <si>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</si>
  <si>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</si>
  <si>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</si>
  <si>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</si>
  <si>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</si>
  <si>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</si>
  <si>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</si>
  <si>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</si>
  <si>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</si>
  <si>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</si>
  <si>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</si>
  <si>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</si>
  <si>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</si>
  <si>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</si>
  <si>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</si>
  <si>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</si>
  <si>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</si>
  <si>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</si>
  <si>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</si>
  <si>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</si>
  <si>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</si>
  <si>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</si>
  <si>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</si>
  <si>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</si>
  <si>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</si>
  <si>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</si>
  <si>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</si>
  <si>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</si>
  <si>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</si>
  <si>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</si>
  <si>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</si>
  <si>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</si>
  <si>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</si>
  <si>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</si>
  <si>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</si>
  <si>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</si>
  <si>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</si>
  <si>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</si>
  <si>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</si>
  <si>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</si>
  <si>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</si>
  <si>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</si>
  <si>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</si>
  <si>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</si>
  <si>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</si>
  <si>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</si>
  <si>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</si>
  <si>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</si>
  <si>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</si>
  <si>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</si>
  <si>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</si>
  <si>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</si>
  <si>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</si>
  <si>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</si>
  <si>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</si>
  <si>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</si>
  <si>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</si>
  <si>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</si>
  <si>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</si>
  <si>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</si>
  <si>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</si>
  <si>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</si>
  <si>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</si>
  <si>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</si>
  <si>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</si>
  <si>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</si>
  <si>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</si>
  <si>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</si>
  <si>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</si>
  <si>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</si>
  <si>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</si>
  <si>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</si>
  <si>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</si>
  <si>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</si>
  <si>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</si>
  <si>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</si>
  <si>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</si>
  <si>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</si>
  <si>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</si>
  <si>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</si>
  <si>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</si>
  <si>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</si>
  <si>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</si>
  <si>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</si>
  <si>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</si>
  <si>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</si>
  <si>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</si>
  <si>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</si>
  <si>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</si>
  <si>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</si>
  <si>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</si>
  <si>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</si>
  <si>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</si>
  <si>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</si>
  <si>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</si>
  <si>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</si>
  <si>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</si>
  <si>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</si>
  <si>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</si>
  <si>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</si>
  <si>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</si>
  <si>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</si>
  <si>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</si>
  <si>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</si>
  <si>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</si>
  <si>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</si>
  <si>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</si>
  <si>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</si>
  <si>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</si>
  <si>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</si>
  <si>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</si>
  <si>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</si>
  <si>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</si>
  <si>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</si>
  <si>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</si>
  <si>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</si>
  <si>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</si>
  <si>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</si>
  <si>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</si>
  <si>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</si>
  <si>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</si>
  <si>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</si>
  <si>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</si>
  <si>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</si>
  <si>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</si>
  <si>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</si>
  <si>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</si>
  <si>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</si>
  <si>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</si>
  <si>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</si>
  <si>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</si>
  <si>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</si>
  <si>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</si>
  <si>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</si>
  <si>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</si>
  <si>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</si>
  <si>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</si>
  <si>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</si>
  <si>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</si>
  <si>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</si>
  <si>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</si>
  <si>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</si>
  <si>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</si>
  <si>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</si>
  <si>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</si>
  <si>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</si>
  <si>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</si>
  <si>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</si>
  <si>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</si>
  <si>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</si>
  <si>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</si>
  <si>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</si>
  <si>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</si>
  <si>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</si>
  <si>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</si>
  <si>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</si>
  <si>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</si>
  <si>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</si>
  <si>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</si>
  <si>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</si>
  <si>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</si>
  <si>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</si>
  <si>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</si>
  <si>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</si>
  <si>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</si>
  <si>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</si>
  <si>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</si>
  <si>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</si>
  <si>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</si>
  <si>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</si>
  <si>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</si>
  <si>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</si>
  <si>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</si>
  <si>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</si>
  <si>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</si>
  <si>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</si>
  <si>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</si>
  <si>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</si>
  <si>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</si>
  <si>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</si>
  <si>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</si>
  <si>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</si>
  <si>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</si>
  <si>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</si>
  <si>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</si>
  <si>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</si>
  <si>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</si>
  <si>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</si>
  <si>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</si>
  <si>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</si>
  <si>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</si>
  <si>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</si>
  <si>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</si>
  <si>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</si>
  <si>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</si>
  <si>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</si>
  <si>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</si>
  <si>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</si>
  <si>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</si>
  <si>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</si>
  <si>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</si>
  <si>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</si>
  <si>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</si>
  <si>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</si>
  <si>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</si>
  <si>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</si>
  <si>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</si>
  <si>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</si>
  <si>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</si>
  <si>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</si>
  <si>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</si>
  <si>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</si>
  <si>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</si>
  <si>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</si>
  <si>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</si>
  <si>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</si>
  <si>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</si>
  <si>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</si>
  <si>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</si>
  <si>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</si>
  <si>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</si>
  <si>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</si>
  <si>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</si>
  <si>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</si>
  <si>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</si>
  <si>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</si>
  <si>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</si>
  <si>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</si>
  <si>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</si>
  <si>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</si>
  <si>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</si>
  <si>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</si>
  <si>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</si>
  <si>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</si>
  <si>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</si>
  <si>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</si>
  <si>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</si>
  <si>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</si>
  <si>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</si>
  <si>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</si>
  <si>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</si>
  <si>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</si>
  <si>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</si>
  <si>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</si>
  <si>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</si>
  <si>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</si>
  <si>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</si>
  <si>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</si>
  <si>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</si>
  <si>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</si>
  <si>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</si>
  <si>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</si>
  <si>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</si>
  <si>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</si>
  <si>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</si>
  <si>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</si>
  <si>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</si>
  <si>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</si>
  <si>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</si>
  <si>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</si>
  <si>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</si>
  <si>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</si>
  <si>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</si>
  <si>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</si>
  <si>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</si>
  <si>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</si>
  <si>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</si>
  <si>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</si>
  <si>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</si>
  <si>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</si>
  <si>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</si>
  <si>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</si>
  <si>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</si>
  <si>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</si>
  <si>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</si>
  <si>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</si>
  <si>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</si>
  <si>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</si>
  <si>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</si>
  <si>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</si>
  <si>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</si>
  <si>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</si>
  <si>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</si>
  <si>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</si>
  <si>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</si>
  <si>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</si>
  <si>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</si>
  <si>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</si>
  <si>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</si>
  <si>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</si>
  <si>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</si>
  <si>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</si>
  <si>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</si>
  <si>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</si>
  <si>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</si>
  <si>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</si>
  <si>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</si>
  <si>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</si>
  <si>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</si>
  <si>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</si>
  <si>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</si>
  <si>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</si>
  <si>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</si>
  <si>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</si>
  <si>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</si>
  <si>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</si>
  <si>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</si>
  <si>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</si>
  <si>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</si>
  <si>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</si>
  <si>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</si>
  <si>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</si>
  <si>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</si>
  <si>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</si>
  <si>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</si>
  <si>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</si>
  <si>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</si>
  <si>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</si>
  <si>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</si>
  <si>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</si>
  <si>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</si>
  <si>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</si>
  <si>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</si>
  <si>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</si>
  <si>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</si>
  <si>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</si>
  <si>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</si>
  <si>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</si>
  <si>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</si>
  <si>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</si>
  <si>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</si>
  <si>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</si>
  <si>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</si>
  <si>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</si>
  <si>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</si>
  <si>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</si>
  <si>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</si>
  <si>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</si>
  <si>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</si>
  <si>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</si>
  <si>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</si>
  <si>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</si>
  <si>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</si>
  <si>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</si>
  <si>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</si>
  <si>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</si>
  <si>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</si>
  <si>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</si>
  <si>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</si>
  <si>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</si>
  <si>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</si>
  <si>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</si>
  <si>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</si>
  <si>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</si>
  <si>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</si>
  <si>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</si>
  <si>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</si>
  <si>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</si>
  <si>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</si>
  <si>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</si>
  <si>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</si>
  <si>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</si>
  <si>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</si>
  <si>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</si>
  <si>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</si>
  <si>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</si>
  <si>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</si>
  <si>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</si>
  <si>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</si>
  <si>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</si>
  <si>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</si>
  <si>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</si>
  <si>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</si>
  <si>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</si>
  <si>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</si>
  <si>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</si>
  <si>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</si>
  <si>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</si>
  <si>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</si>
  <si>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</si>
  <si>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</si>
  <si>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</si>
  <si>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</si>
  <si>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</si>
  <si>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</si>
  <si>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</si>
  <si>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</si>
  <si>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</si>
  <si>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</si>
  <si>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</si>
  <si>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</si>
  <si>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</si>
  <si>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</si>
  <si>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</si>
  <si>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</si>
  <si>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</si>
  <si>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</si>
  <si>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</si>
  <si>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</si>
  <si>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</si>
  <si>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</si>
  <si>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</si>
  <si>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</si>
  <si>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</si>
  <si>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</si>
  <si>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</si>
  <si>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</si>
  <si>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</si>
  <si>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</si>
  <si>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</si>
  <si>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</si>
  <si>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</si>
  <si>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</si>
  <si>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</si>
  <si>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</si>
  <si>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</si>
  <si>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</si>
  <si>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</si>
  <si>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</si>
  <si>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</si>
  <si>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</si>
  <si>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</si>
  <si>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</si>
  <si>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</si>
  <si>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</si>
  <si>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</si>
  <si>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</si>
  <si>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</si>
  <si>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</si>
  <si>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</si>
  <si>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</si>
  <si>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</si>
  <si>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</si>
  <si>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</si>
  <si>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</si>
  <si>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</si>
  <si>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</si>
  <si>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</si>
  <si>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</si>
  <si>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</si>
  <si>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</si>
  <si>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</si>
  <si>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</si>
  <si>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</si>
  <si>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</si>
  <si>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</si>
  <si>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</si>
  <si>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</si>
  <si>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</si>
  <si>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</si>
  <si>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</si>
  <si>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</si>
  <si>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</si>
  <si>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</si>
  <si>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</si>
  <si>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</si>
  <si>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</si>
  <si>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</si>
  <si>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</si>
  <si>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</si>
  <si>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</si>
  <si>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</si>
  <si>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</si>
  <si>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</si>
  <si>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</si>
  <si>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</si>
  <si>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</si>
  <si>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</si>
  <si>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</si>
  <si>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</si>
  <si>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</si>
  <si>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</si>
  <si>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</si>
  <si>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</si>
  <si>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</si>
  <si>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</si>
  <si>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</si>
  <si>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</si>
  <si>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</si>
  <si>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</si>
  <si>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</si>
  <si>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</si>
  <si>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</si>
  <si>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</si>
  <si>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</si>
  <si>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</si>
  <si>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</si>
  <si>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</si>
  <si>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</si>
  <si>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</si>
  <si>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</si>
  <si>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</si>
  <si>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</si>
  <si>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</si>
  <si>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</si>
  <si>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</si>
  <si>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</si>
  <si>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</si>
  <si>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</si>
  <si>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</si>
  <si>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</si>
  <si>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</si>
  <si>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</si>
  <si>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</si>
  <si>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</si>
  <si>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</si>
  <si>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</si>
  <si>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</si>
  <si>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</si>
  <si>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</si>
  <si>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</si>
  <si>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</si>
  <si>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</si>
  <si>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</si>
  <si>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</si>
  <si>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</si>
  <si>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</si>
  <si>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</si>
  <si>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</si>
  <si>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</si>
  <si>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</si>
  <si>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</si>
  <si>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</si>
  <si>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</si>
  <si>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</si>
  <si>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</si>
  <si>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</si>
  <si>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</si>
  <si>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</si>
  <si>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</si>
  <si>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</si>
  <si>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</si>
  <si>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</si>
  <si>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</si>
  <si>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</si>
  <si>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</si>
  <si>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</si>
  <si>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</si>
  <si>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</si>
  <si>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</si>
  <si>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</si>
  <si>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</si>
  <si>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</si>
  <si>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</si>
  <si>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</si>
  <si>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</si>
  <si>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</si>
  <si>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</si>
  <si>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</si>
  <si>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</si>
  <si>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</si>
  <si>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</si>
  <si>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</si>
  <si>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</si>
  <si>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</si>
  <si>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</si>
  <si>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</si>
  <si>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</si>
  <si>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</si>
  <si>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</si>
  <si>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</si>
  <si>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</si>
  <si>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</si>
  <si>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</si>
  <si>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</si>
  <si>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</si>
  <si>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</si>
  <si>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</si>
  <si>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</si>
  <si>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</si>
  <si>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</si>
  <si>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</si>
  <si>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</si>
  <si>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</si>
  <si>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</si>
  <si>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</si>
  <si>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</si>
  <si>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</si>
  <si>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</si>
  <si>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</si>
  <si>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</si>
  <si>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</si>
  <si>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</si>
  <si>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</si>
  <si>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</si>
  <si>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</si>
  <si>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</si>
  <si>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</si>
  <si>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</si>
  <si>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</si>
  <si>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</si>
  <si>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</si>
  <si>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</si>
  <si>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</si>
  <si>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</si>
  <si>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</si>
  <si>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</si>
  <si>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</si>
  <si>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</si>
  <si>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</si>
  <si>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</si>
  <si>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</si>
  <si>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</si>
  <si>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</si>
  <si>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</si>
  <si>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</si>
  <si>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</si>
  <si>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</si>
  <si>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</si>
  <si>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</si>
  <si>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</si>
  <si>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</si>
  <si>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</si>
  <si>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</si>
  <si>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</si>
  <si>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</si>
  <si>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</si>
  <si>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</si>
  <si>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</si>
  <si>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</si>
  <si>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</si>
  <si>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</si>
  <si>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</si>
  <si>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</si>
  <si>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</si>
  <si>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</si>
  <si>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</si>
  <si>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</si>
  <si>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</si>
  <si>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</si>
  <si>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</si>
  <si>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</si>
  <si>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</si>
  <si>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</si>
  <si>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</si>
  <si>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</si>
  <si>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</si>
  <si>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</si>
  <si>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</si>
  <si>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</si>
  <si>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</si>
  <si>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</si>
  <si>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</si>
  <si>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</si>
  <si>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</si>
  <si>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</si>
  <si>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</si>
  <si>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</si>
  <si>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</si>
  <si>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</si>
  <si>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</si>
  <si>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</si>
  <si>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</si>
  <si>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</si>
  <si>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</si>
  <si>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</si>
  <si>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</si>
  <si>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</si>
  <si>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</si>
  <si>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</si>
  <si>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</si>
  <si>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</si>
  <si>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</si>
  <si>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</si>
  <si>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</si>
  <si>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</si>
  <si>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</si>
  <si>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</si>
  <si>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</si>
  <si>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</si>
  <si>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</si>
  <si>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</si>
  <si>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</si>
  <si>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</si>
  <si>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</si>
  <si>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</si>
  <si>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</si>
  <si>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</si>
  <si>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</si>
  <si>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</si>
  <si>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</si>
  <si>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</si>
  <si>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</si>
  <si>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</si>
  <si>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</si>
  <si>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</si>
  <si>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</si>
  <si>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</si>
  <si>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</si>
  <si>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</si>
  <si>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</si>
  <si>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</si>
  <si>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</si>
  <si>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</si>
  <si>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</si>
  <si>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</si>
  <si>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</si>
  <si>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</si>
  <si>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</si>
  <si>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</si>
  <si>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</si>
  <si>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</si>
  <si>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</si>
  <si>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</si>
  <si>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</si>
  <si>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</si>
  <si>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</si>
  <si>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</si>
  <si>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</si>
  <si>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</si>
  <si>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</si>
  <si>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</si>
  <si>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</si>
  <si>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</si>
  <si>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</si>
  <si>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</si>
  <si>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</si>
  <si>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</si>
  <si>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</si>
  <si>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</si>
  <si>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</si>
  <si>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</si>
  <si>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</si>
  <si>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</si>
  <si>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</si>
  <si>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</si>
  <si>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</si>
  <si>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</si>
  <si>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</si>
  <si>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</si>
  <si>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</si>
  <si>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</si>
  <si>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</si>
  <si>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</si>
  <si>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</si>
  <si>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</si>
  <si>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</si>
  <si>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</si>
  <si>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</si>
  <si>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</si>
  <si>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</si>
  <si>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</si>
  <si>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</si>
  <si>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</si>
  <si>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</si>
  <si>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</si>
  <si>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</si>
  <si>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</si>
  <si>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</si>
  <si>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</si>
  <si>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</si>
  <si>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</si>
  <si>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</si>
  <si>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</si>
  <si>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</si>
  <si>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</si>
  <si>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</si>
  <si>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</si>
  <si>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</si>
  <si>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</si>
  <si>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</si>
  <si>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</si>
  <si>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</si>
  <si>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</si>
  <si>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</si>
  <si>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</si>
  <si>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</si>
  <si>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</si>
  <si>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</si>
  <si>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</si>
  <si>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</si>
  <si>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</si>
  <si>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</si>
  <si>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</si>
  <si>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</si>
  <si>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</si>
  <si>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</si>
  <si>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</si>
  <si>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</si>
  <si>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</si>
  <si>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</si>
  <si>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</si>
  <si>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</si>
  <si>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</si>
  <si>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</si>
  <si>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</si>
  <si>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</si>
  <si>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</si>
  <si>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</si>
  <si>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</si>
  <si>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</si>
  <si>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</si>
  <si>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</si>
  <si>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</si>
  <si>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</si>
  <si>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</si>
  <si>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</si>
  <si>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</si>
  <si>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</si>
  <si>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</si>
  <si>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</si>
  <si>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</si>
  <si>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</si>
  <si>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</si>
  <si>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</si>
  <si>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</si>
  <si>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</si>
  <si>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</si>
  <si>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</si>
  <si>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</si>
  <si>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</si>
  <si>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</si>
  <si>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</si>
  <si>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</si>
  <si>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</si>
  <si>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</si>
  <si>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</si>
  <si>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</si>
  <si>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</si>
  <si>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</si>
  <si>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</si>
  <si>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</si>
  <si>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</si>
  <si>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</si>
  <si>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</si>
  <si>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</si>
  <si>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</si>
  <si>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</si>
  <si>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</si>
  <si>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</si>
  <si>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</si>
  <si>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</si>
  <si>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</si>
  <si>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</si>
  <si>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</si>
  <si>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</si>
  <si>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</si>
  <si>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</si>
  <si>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</si>
  <si>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</si>
  <si>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</si>
  <si>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</si>
  <si>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</si>
  <si>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</si>
  <si>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</si>
  <si>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</si>
  <si>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</si>
  <si>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</si>
  <si>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</si>
  <si>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</si>
  <si>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</si>
  <si>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</si>
  <si>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</si>
  <si>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</si>
  <si>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</si>
  <si>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</si>
  <si>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</si>
  <si>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</si>
  <si>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</si>
  <si>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</si>
  <si>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</si>
  <si>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</si>
  <si>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</si>
  <si>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</si>
  <si>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</si>
  <si>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</si>
  <si>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</si>
  <si>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</si>
  <si>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</si>
  <si>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</si>
  <si>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</si>
  <si>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</si>
  <si>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</si>
  <si>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</si>
  <si>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</si>
  <si>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</si>
  <si>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</si>
  <si>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</si>
  <si>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</si>
  <si>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</si>
  <si>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</si>
  <si>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</si>
  <si>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</si>
  <si>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</si>
  <si>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</si>
  <si>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</si>
  <si>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</si>
  <si>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</si>
  <si>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</si>
  <si>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</si>
  <si>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</si>
  <si>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</si>
  <si>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</si>
  <si>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</si>
  <si>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</si>
  <si>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</si>
  <si>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</si>
  <si>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</si>
  <si>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</si>
  <si>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</si>
  <si>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</si>
  <si>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</si>
  <si>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</si>
  <si>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</si>
  <si>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</si>
  <si>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</si>
  <si>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</si>
  <si>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</si>
  <si>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</si>
  <si>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</si>
  <si>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</si>
  <si>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</si>
  <si>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</si>
  <si>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</si>
  <si>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</si>
  <si>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</si>
  <si>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</si>
  <si>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</si>
  <si>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</si>
  <si>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</si>
  <si>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</si>
  <si>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</si>
  <si>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</si>
  <si>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</si>
  <si>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</si>
  <si>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</si>
  <si>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</si>
  <si>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</si>
  <si>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</si>
  <si>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</si>
  <si>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</si>
  <si>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</si>
  <si>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</si>
  <si>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</si>
  <si>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</si>
  <si>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</si>
  <si>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</si>
  <si>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</si>
  <si>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</si>
  <si>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</si>
  <si>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</si>
  <si>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</si>
  <si>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</si>
  <si>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</si>
  <si>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</si>
  <si>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</si>
  <si>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</si>
  <si>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</si>
  <si>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</si>
  <si>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</si>
  <si>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</si>
  <si>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</si>
  <si>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</si>
  <si>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</si>
  <si>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</si>
  <si>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</si>
  <si>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</si>
  <si>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</si>
  <si>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</si>
  <si>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</si>
  <si>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</si>
  <si>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</si>
  <si>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</si>
  <si>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</si>
  <si>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</si>
  <si>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</si>
  <si>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</si>
  <si>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</si>
  <si>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</si>
  <si>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</si>
  <si>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</si>
  <si>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</si>
  <si>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</si>
  <si>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</si>
  <si>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</si>
  <si>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</si>
  <si>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</si>
  <si>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</si>
  <si>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</si>
  <si>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</si>
  <si>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</si>
  <si>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</si>
  <si>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</si>
  <si>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</si>
  <si>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</si>
  <si>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</si>
  <si>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</si>
  <si>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</si>
  <si>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</si>
  <si>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</si>
  <si>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</si>
  <si>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</si>
  <si>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</si>
  <si>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</si>
  <si>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</si>
  <si>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</si>
  <si>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</si>
  <si>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</si>
  <si>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</si>
  <si>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</si>
  <si>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</si>
  <si>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</si>
  <si>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</si>
  <si>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</si>
  <si>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</si>
  <si>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</si>
  <si>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</si>
  <si>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</si>
  <si>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</si>
  <si>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</si>
  <si>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</si>
  <si>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</si>
  <si>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</si>
  <si>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</si>
  <si>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</si>
  <si>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</si>
  <si>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</si>
  <si>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</si>
  <si>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</si>
  <si>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</si>
  <si>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</si>
  <si>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</si>
  <si>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</si>
  <si>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</si>
  <si>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</si>
  <si>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</si>
  <si>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</si>
  <si>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</si>
  <si>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</si>
  <si>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</si>
  <si>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</si>
  <si>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</si>
  <si>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</si>
  <si>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</si>
  <si>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</si>
  <si>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</si>
  <si>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</si>
  <si>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</si>
  <si>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</si>
  <si>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</si>
  <si>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</si>
  <si>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</si>
  <si>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</si>
  <si>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</si>
  <si>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</si>
  <si>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</si>
  <si>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</si>
  <si>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</si>
  <si>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</si>
  <si>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</si>
  <si>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</si>
  <si>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</si>
  <si>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</si>
  <si>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</si>
  <si>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</si>
  <si>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</si>
  <si>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</si>
  <si>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</si>
  <si>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</si>
  <si>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</si>
  <si>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</si>
  <si>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</si>
  <si>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</si>
  <si>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</si>
  <si>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</si>
  <si>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</si>
  <si>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</si>
  <si>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</si>
  <si>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</si>
  <si>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</si>
  <si>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</si>
  <si>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</si>
  <si>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</si>
  <si>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</si>
  <si>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</si>
  <si>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</si>
  <si>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</si>
  <si>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</si>
  <si>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</si>
  <si>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</si>
  <si>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</si>
  <si>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</si>
  <si>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</si>
  <si>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</si>
  <si>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</si>
  <si>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</si>
  <si>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</si>
  <si>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</si>
  <si>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</si>
  <si>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</si>
  <si>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</si>
  <si>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</si>
  <si>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</si>
  <si>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</si>
  <si>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</si>
  <si>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</si>
  <si>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</si>
  <si>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</si>
  <si>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</si>
  <si>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</si>
  <si>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</si>
  <si>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</si>
  <si>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</si>
  <si>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</si>
  <si>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</si>
  <si>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</si>
  <si>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</si>
  <si>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</si>
  <si>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</si>
  <si>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</si>
  <si>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</si>
  <si>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</si>
  <si>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</si>
  <si>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</si>
  <si>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</si>
  <si>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</si>
  <si>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</si>
  <si>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</si>
  <si>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</si>
  <si>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</si>
  <si>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</si>
  <si>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</si>
  <si>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</si>
  <si>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</si>
  <si>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</si>
  <si>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</si>
  <si>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</si>
  <si>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</si>
  <si>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</si>
  <si>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</si>
  <si>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</si>
  <si>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</si>
  <si>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</si>
  <si>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</si>
  <si>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</si>
  <si>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</si>
  <si>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</si>
  <si>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</si>
  <si>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</si>
  <si>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</si>
  <si>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</si>
  <si>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</si>
  <si>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</si>
  <si>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</si>
  <si>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</si>
  <si>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</si>
  <si>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</si>
  <si>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</si>
  <si>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</si>
  <si>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</si>
  <si>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</si>
  <si>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</si>
  <si>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</si>
  <si>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</si>
  <si>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</si>
  <si>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</si>
  <si>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</si>
  <si>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</si>
  <si>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</si>
  <si>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</si>
  <si>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</si>
  <si>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</si>
  <si>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</si>
  <si>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</si>
  <si>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</si>
  <si>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</si>
  <si>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</si>
  <si>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</si>
  <si>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</si>
  <si>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</si>
  <si>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</si>
  <si>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</si>
  <si>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</si>
  <si>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</si>
  <si>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</si>
  <si>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</si>
  <si>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</si>
  <si>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</si>
  <si>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</si>
  <si>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</si>
  <si>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</si>
  <si>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</si>
  <si>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</si>
  <si>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</si>
  <si>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</si>
  <si>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</si>
  <si>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</si>
  <si>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</si>
  <si>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</si>
  <si>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</si>
  <si>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</si>
  <si>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</si>
  <si>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</si>
  <si>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</si>
  <si>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</si>
  <si>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</si>
  <si>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</si>
  <si>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</si>
  <si>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</si>
  <si>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</si>
  <si>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</si>
  <si>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</si>
  <si>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</si>
  <si>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</si>
  <si>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</si>
  <si>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</si>
  <si>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</si>
  <si>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</si>
  <si>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</si>
  <si>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</si>
  <si>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</si>
  <si>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</si>
  <si>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</si>
  <si>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</si>
  <si>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</si>
  <si>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</si>
  <si>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</si>
  <si>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</si>
  <si>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</si>
  <si>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</si>
  <si>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</si>
  <si>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</si>
  <si>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</si>
  <si>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</si>
  <si>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</si>
  <si>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</si>
  <si>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</si>
  <si>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</si>
  <si>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</si>
  <si>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</si>
  <si>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</si>
  <si>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</si>
  <si>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</si>
  <si>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</si>
  <si>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</si>
  <si>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</si>
  <si>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</si>
  <si>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</si>
  <si>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</si>
  <si>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</si>
  <si>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</si>
  <si>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</si>
  <si>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</si>
  <si>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</si>
  <si>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</si>
  <si>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</si>
  <si>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</si>
  <si>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</si>
  <si>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</si>
  <si>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</si>
  <si>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</si>
  <si>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</si>
  <si>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</si>
  <si>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</si>
  <si>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</si>
  <si>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</si>
  <si>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</si>
  <si>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</si>
  <si>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</si>
  <si>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</si>
  <si>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</si>
  <si>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</si>
  <si>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</si>
  <si>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</si>
  <si>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</si>
  <si>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</si>
  <si>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</si>
  <si>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</si>
  <si>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</si>
  <si>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</si>
  <si>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</si>
  <si>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</si>
  <si>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</si>
  <si>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</si>
  <si>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</si>
  <si>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</si>
  <si>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</si>
  <si>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</si>
  <si>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</si>
  <si>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</si>
  <si>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</si>
  <si>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</si>
  <si>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</si>
  <si>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</si>
  <si>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</si>
  <si>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</si>
  <si>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</si>
  <si>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</si>
  <si>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</si>
  <si>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</si>
  <si>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</si>
  <si>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</si>
  <si>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</si>
  <si>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</si>
  <si>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</si>
  <si>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</si>
  <si>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</si>
  <si>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</si>
  <si>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</si>
  <si>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</si>
  <si>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</si>
  <si>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</si>
  <si>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</si>
  <si>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</si>
  <si>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</si>
  <si>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</si>
  <si>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</si>
  <si>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</si>
  <si>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</si>
  <si>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</si>
  <si>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</si>
  <si>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</si>
  <si>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</si>
  <si>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</si>
  <si>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</si>
  <si>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</si>
  <si>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</si>
  <si>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</si>
  <si>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</si>
  <si>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</si>
  <si>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</si>
  <si>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</si>
  <si>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</si>
  <si>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</si>
  <si>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</si>
  <si>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</si>
  <si>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</si>
  <si>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</si>
  <si>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</si>
  <si>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</si>
  <si>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</si>
  <si>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</si>
  <si>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</si>
  <si>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</si>
  <si>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</si>
  <si>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</si>
  <si>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</si>
  <si>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</si>
  <si>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</si>
  <si>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</si>
  <si>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</si>
  <si>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</si>
  <si>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</si>
  <si>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</si>
  <si>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</si>
  <si>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</si>
  <si>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</si>
  <si>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</si>
  <si>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</si>
  <si>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</si>
  <si>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</si>
  <si>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</si>
  <si>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</si>
  <si>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</si>
  <si>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</si>
  <si>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</si>
  <si>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</si>
  <si>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</si>
  <si>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</si>
  <si>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</si>
  <si>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</si>
  <si>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</si>
  <si>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</si>
  <si>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</si>
  <si>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</si>
  <si>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</si>
  <si>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</si>
  <si>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</si>
  <si>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</si>
  <si>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</si>
  <si>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</si>
  <si>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</si>
  <si>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</si>
  <si>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</si>
  <si>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</si>
  <si>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</si>
  <si>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</si>
  <si>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</si>
  <si>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</si>
  <si>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</si>
  <si>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</si>
  <si>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</si>
  <si>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</si>
  <si>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</si>
  <si>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</si>
  <si>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</si>
  <si>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</si>
  <si>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</si>
  <si>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</si>
  <si>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</si>
  <si>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</si>
  <si>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</si>
  <si>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</si>
  <si>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</si>
  <si>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</si>
  <si>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</si>
  <si>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</si>
  <si>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</si>
  <si>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</si>
  <si>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</si>
  <si>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</si>
  <si>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</si>
  <si>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</si>
  <si>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</si>
  <si>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</si>
  <si>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</si>
  <si>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</si>
  <si>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</si>
  <si>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</si>
  <si>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</si>
  <si>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</si>
  <si>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</si>
  <si>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</si>
  <si>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</si>
  <si>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</si>
  <si>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</si>
  <si>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</si>
  <si>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</si>
  <si>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</si>
  <si>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</si>
  <si>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</si>
  <si>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</si>
  <si>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</si>
  <si>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</si>
  <si>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</si>
  <si>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</si>
  <si>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</si>
  <si>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</si>
  <si>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</si>
  <si>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</si>
  <si>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</si>
  <si>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</si>
  <si>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</si>
  <si>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</si>
  <si>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</si>
  <si>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</si>
  <si>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</si>
  <si>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</si>
  <si>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</si>
  <si>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</si>
  <si>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</si>
  <si>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</si>
  <si>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</si>
  <si>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</si>
  <si>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</si>
  <si>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</si>
  <si>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</si>
  <si>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</si>
  <si>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</si>
  <si>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</si>
  <si>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</si>
  <si>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</si>
  <si>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</si>
  <si>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</si>
  <si>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</si>
  <si>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</si>
  <si>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</si>
  <si>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</si>
  <si>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</si>
  <si>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</si>
  <si>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</si>
  <si>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</si>
  <si>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</si>
  <si>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</si>
  <si>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</si>
  <si>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</si>
  <si>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</si>
  <si>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</si>
  <si>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</si>
  <si>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</si>
  <si>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</si>
  <si>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</si>
  <si>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</si>
  <si>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</si>
  <si>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</si>
  <si>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</si>
  <si>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</si>
  <si>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</si>
  <si>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</si>
  <si>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</si>
  <si>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</si>
  <si>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</si>
  <si>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</si>
  <si>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</si>
  <si>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</si>
  <si>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</si>
  <si>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</si>
  <si>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</si>
  <si>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</si>
  <si>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</si>
  <si>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</si>
  <si>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</si>
  <si>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</si>
  <si>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</si>
  <si>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</si>
  <si>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</si>
  <si>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</si>
  <si>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</si>
  <si>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</si>
  <si>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</si>
  <si>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</si>
  <si>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</si>
  <si>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</si>
  <si>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</si>
  <si>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</si>
  <si>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</si>
  <si>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</si>
  <si>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</si>
  <si>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</si>
  <si>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</si>
  <si>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</si>
  <si>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</si>
  <si>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</si>
  <si>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</si>
  <si>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</si>
  <si>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</si>
  <si>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</si>
  <si>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</si>
  <si>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</si>
  <si>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</si>
  <si>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</si>
  <si>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</si>
  <si>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</si>
  <si>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</si>
  <si>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</si>
  <si>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</si>
  <si>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</si>
  <si>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</si>
  <si>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</si>
  <si>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</si>
  <si>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</si>
  <si>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</si>
  <si>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</si>
  <si>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</si>
  <si>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</si>
  <si>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</si>
  <si>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</si>
  <si>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</si>
  <si>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</si>
  <si>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</si>
  <si>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</si>
  <si>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</si>
  <si>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</si>
  <si>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</si>
  <si>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</si>
  <si>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</si>
  <si>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</si>
  <si>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</si>
  <si>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</si>
  <si>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</si>
  <si>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</si>
  <si>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</si>
  <si>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</si>
  <si>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</si>
  <si>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</si>
  <si>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</si>
  <si>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</si>
  <si>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</si>
  <si>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</si>
  <si>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</si>
  <si>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</si>
  <si>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</si>
  <si>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</si>
  <si>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</si>
  <si>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</si>
  <si>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</si>
  <si>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</si>
  <si>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</si>
  <si>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</si>
  <si>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</si>
  <si>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</si>
  <si>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</si>
  <si>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</si>
  <si>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</si>
  <si>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</si>
  <si>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</si>
  <si>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</si>
  <si>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</si>
  <si>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</si>
  <si>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</si>
  <si>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</si>
  <si>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</si>
  <si>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</si>
  <si>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</si>
  <si>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</si>
  <si>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</si>
  <si>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</si>
  <si>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</si>
  <si>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</si>
  <si>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</si>
  <si>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</si>
  <si>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</si>
  <si>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</si>
  <si>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</si>
  <si>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</si>
  <si>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</si>
  <si>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</si>
  <si>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</si>
  <si>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</si>
  <si>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</si>
  <si>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</si>
  <si>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</si>
  <si>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</si>
  <si>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</si>
  <si>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</si>
  <si>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</si>
  <si>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</si>
  <si>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</si>
  <si>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</si>
  <si>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</si>
  <si>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</si>
  <si>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</si>
  <si>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</si>
  <si>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</si>
  <si>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</si>
  <si>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</si>
  <si>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</si>
  <si>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</si>
  <si>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</si>
  <si>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</si>
  <si>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</si>
  <si>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</si>
  <si>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</si>
  <si>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</si>
  <si>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</si>
  <si>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</si>
  <si>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</si>
  <si>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</si>
  <si>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</si>
  <si>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</si>
  <si>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</si>
  <si>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</si>
  <si>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</si>
  <si>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</si>
  <si>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</si>
  <si>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</si>
  <si>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</si>
  <si>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</si>
  <si>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</si>
  <si>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</si>
  <si>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</si>
  <si>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</si>
  <si>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</si>
  <si>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</si>
  <si>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</si>
  <si>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</si>
  <si>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</si>
  <si>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</si>
  <si>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</si>
  <si>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</si>
  <si>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</si>
  <si>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</si>
  <si>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</si>
  <si>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</si>
  <si>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</si>
  <si>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</si>
  <si>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</si>
  <si>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</si>
  <si>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</si>
  <si>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</si>
  <si>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</si>
  <si>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</si>
  <si>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</si>
  <si>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</si>
  <si>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</si>
  <si>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</si>
  <si>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</si>
  <si>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</si>
  <si>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</si>
  <si>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</si>
  <si>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</si>
  <si>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</si>
  <si>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</si>
  <si>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</si>
  <si>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</si>
  <si>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</si>
  <si>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</si>
  <si>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</si>
  <si>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</si>
  <si>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</si>
  <si>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</si>
  <si>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</si>
  <si>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</si>
  <si>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</si>
  <si>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</si>
  <si>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</si>
  <si>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</si>
  <si>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</si>
  <si>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</si>
  <si>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</si>
  <si>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</si>
  <si>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</si>
  <si>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</si>
  <si>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</si>
  <si>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</si>
  <si>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</si>
  <si>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</si>
  <si>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</si>
  <si>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</si>
  <si>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</si>
  <si>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</si>
  <si>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</si>
  <si>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</si>
  <si>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</si>
  <si>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</si>
  <si>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</si>
  <si>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</si>
  <si>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</si>
  <si>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</si>
  <si>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</si>
  <si>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</si>
  <si>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</si>
  <si>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</si>
  <si>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</si>
  <si>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</si>
  <si>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</si>
  <si>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</si>
  <si>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</si>
  <si>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</si>
  <si>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</si>
  <si>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</si>
  <si>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</si>
  <si>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</si>
  <si>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</si>
  <si>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</si>
  <si>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</si>
  <si>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</si>
  <si>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</si>
  <si>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</si>
  <si>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</si>
  <si>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</si>
  <si>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</si>
  <si>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</si>
  <si>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</si>
  <si>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</si>
  <si>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</si>
  <si>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</si>
  <si>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</si>
  <si>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</si>
  <si>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</si>
  <si>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</si>
  <si>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</si>
  <si>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</si>
  <si>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</si>
  <si>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</si>
  <si>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</si>
  <si>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</si>
  <si>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</si>
  <si>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</si>
  <si>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</si>
  <si>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</si>
  <si>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</si>
  <si>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</si>
  <si>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</si>
  <si>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</si>
  <si>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</si>
  <si>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</si>
  <si>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</si>
  <si>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</si>
  <si>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</si>
  <si>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</si>
  <si>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</si>
  <si>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</si>
  <si>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</si>
  <si>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</si>
  <si>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</si>
  <si>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</si>
  <si>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</si>
  <si>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</si>
  <si>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</si>
  <si>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</si>
  <si>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</si>
  <si>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</si>
  <si>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</si>
  <si>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</si>
  <si>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</si>
  <si>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</si>
  <si>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</si>
  <si>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</si>
  <si>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</si>
  <si>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</si>
  <si>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</si>
  <si>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</si>
  <si>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</si>
  <si>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</si>
  <si>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</si>
  <si>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</si>
  <si>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</si>
  <si>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</si>
  <si>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</si>
  <si>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</si>
  <si>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</si>
  <si>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</si>
  <si>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</si>
  <si>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</si>
  <si>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</si>
  <si>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</si>
  <si>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</si>
  <si>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</si>
  <si>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</si>
  <si>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</si>
  <si>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</si>
  <si>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</si>
  <si>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</si>
  <si>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</si>
  <si>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</si>
  <si>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</si>
  <si>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</si>
  <si>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</si>
  <si>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</si>
  <si>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</si>
  <si>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</si>
  <si>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</si>
  <si>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</si>
  <si>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</si>
  <si>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</si>
  <si>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</si>
  <si>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</si>
  <si>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</si>
  <si>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</si>
  <si>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</si>
  <si>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</si>
  <si>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</si>
  <si>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</si>
  <si>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</si>
  <si>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</si>
  <si>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</si>
  <si>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</si>
  <si>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</si>
  <si>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</si>
  <si>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</si>
  <si>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</si>
  <si>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</si>
  <si>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</si>
  <si>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</si>
  <si>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</si>
  <si>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</si>
  <si>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</si>
  <si>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</si>
  <si>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</si>
  <si>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</si>
  <si>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</si>
  <si>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</si>
  <si>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</si>
  <si>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</si>
  <si>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</si>
  <si>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</si>
  <si>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</si>
  <si>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</si>
  <si>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</si>
  <si>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</si>
  <si>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</si>
  <si>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</si>
  <si>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</si>
  <si>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</si>
  <si>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</si>
  <si>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</si>
  <si>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</si>
  <si>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</si>
  <si>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</si>
  <si>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</si>
  <si>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</si>
  <si>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</si>
  <si>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</si>
  <si>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</si>
  <si>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</si>
  <si>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</si>
  <si>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</si>
  <si>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</si>
  <si>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</si>
  <si>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</si>
  <si>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</si>
  <si>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</si>
  <si>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</si>
  <si>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</si>
  <si>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</si>
  <si>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</si>
  <si>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</si>
  <si>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</si>
  <si>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</si>
  <si>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</si>
  <si>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</si>
  <si>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</si>
  <si>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</si>
  <si>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</si>
  <si>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</si>
  <si>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</si>
  <si>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</si>
  <si>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</si>
  <si>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</si>
  <si>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</si>
  <si>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</si>
  <si>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</si>
  <si>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</si>
  <si>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</si>
  <si>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</si>
  <si>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</si>
  <si>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</si>
  <si>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</si>
  <si>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</si>
  <si>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</si>
  <si>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</si>
  <si>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</si>
  <si>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</si>
  <si>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</si>
  <si>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</si>
  <si>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</si>
  <si>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</si>
  <si>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</si>
  <si>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</si>
  <si>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</si>
  <si>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</si>
  <si>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</si>
  <si>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</si>
  <si>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</si>
  <si>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</si>
  <si>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</si>
  <si>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</si>
  <si>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</si>
  <si>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</si>
  <si>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</si>
  <si>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</si>
  <si>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</si>
  <si>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</si>
  <si>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</si>
  <si>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</si>
  <si>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</si>
  <si>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</si>
  <si>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</si>
  <si>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</si>
  <si>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</si>
  <si>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</si>
  <si>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</si>
  <si>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</si>
  <si>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</si>
  <si>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</si>
  <si>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</si>
  <si>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</si>
  <si>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</si>
  <si>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</si>
  <si>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</si>
  <si>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</si>
  <si>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</si>
  <si>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</si>
  <si>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</si>
  <si>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</si>
  <si>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</si>
  <si>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</si>
  <si>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</si>
  <si>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</si>
  <si>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</si>
  <si>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</si>
  <si>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</si>
  <si>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</si>
  <si>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</si>
  <si>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</si>
  <si>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</si>
  <si>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</si>
  <si>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</si>
  <si>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</si>
  <si>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</si>
  <si>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</si>
  <si>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</si>
  <si>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</si>
  <si>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</si>
  <si>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</si>
  <si>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</si>
  <si>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</si>
  <si>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</si>
  <si>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</si>
  <si>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</si>
  <si>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</si>
  <si>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</si>
  <si>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</si>
  <si>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</si>
  <si>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</si>
  <si>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</si>
  <si>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</si>
  <si>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</si>
  <si>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</si>
  <si>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</si>
  <si>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</si>
  <si>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</si>
  <si>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</si>
  <si>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</si>
  <si>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</si>
  <si>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</si>
  <si>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</si>
  <si>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</si>
  <si>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</si>
  <si>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</si>
  <si>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</si>
  <si>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</si>
  <si>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</si>
  <si>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</si>
  <si>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</si>
  <si>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</si>
  <si>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</si>
  <si>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</si>
  <si>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</si>
  <si>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</si>
  <si>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</si>
  <si>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</si>
  <si>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</si>
  <si>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</si>
  <si>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</si>
  <si>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</si>
  <si>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</si>
  <si>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</si>
  <si>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</si>
  <si>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</si>
  <si>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</si>
  <si>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</si>
  <si>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</si>
  <si>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</si>
  <si>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</si>
  <si>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</si>
  <si>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</si>
  <si>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</si>
  <si>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</si>
  <si>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</si>
  <si>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</si>
  <si>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</si>
  <si>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</si>
  <si>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</si>
  <si>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</si>
  <si>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</si>
  <si>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</si>
  <si>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</si>
  <si>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</si>
  <si>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</si>
  <si>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</si>
  <si>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</si>
  <si>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</si>
  <si>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</si>
  <si>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</si>
  <si>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</si>
  <si>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</si>
  <si>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</si>
  <si>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</si>
  <si>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</si>
  <si>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</si>
  <si>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</si>
  <si>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</si>
  <si>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</si>
  <si>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</si>
  <si>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</si>
  <si>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</si>
  <si>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</si>
  <si>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</si>
  <si>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</si>
  <si>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</si>
  <si>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</si>
  <si>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</si>
  <si>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</si>
  <si>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</si>
  <si>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</si>
  <si>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</si>
  <si>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</si>
  <si>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</si>
  <si>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</si>
  <si>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</si>
  <si>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</si>
  <si>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</si>
  <si>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</si>
  <si>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</si>
  <si>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</si>
  <si>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</si>
  <si>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</si>
  <si>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</si>
  <si>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</si>
  <si>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</si>
  <si>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</si>
  <si>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</si>
  <si>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</si>
  <si>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</si>
  <si>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</si>
  <si>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</si>
  <si>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</si>
  <si>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</si>
  <si>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</si>
  <si>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</si>
  <si>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</si>
  <si>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</si>
  <si>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</si>
  <si>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</si>
  <si>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</si>
  <si>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</si>
  <si>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</si>
  <si>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</si>
  <si>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</si>
  <si>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</si>
  <si>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</si>
  <si>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</si>
  <si>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</si>
  <si>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</si>
  <si>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</si>
  <si>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</si>
  <si>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</si>
  <si>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</si>
  <si>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</si>
  <si>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</si>
  <si>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</si>
  <si>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</si>
  <si>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</si>
  <si>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</si>
  <si>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</si>
  <si>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</si>
  <si>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</si>
  <si>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</si>
  <si>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</si>
  <si>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</si>
  <si>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</si>
  <si>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</si>
  <si>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</si>
  <si>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</si>
  <si>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</si>
  <si>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</si>
  <si>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</si>
  <si>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</si>
  <si>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</si>
  <si>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</si>
  <si>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</si>
  <si>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</si>
  <si>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</si>
  <si>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</si>
  <si>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</si>
  <si>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</si>
  <si>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</si>
  <si>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</si>
  <si>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</si>
  <si>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</si>
  <si>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</si>
  <si>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</si>
  <si>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</si>
  <si>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</si>
  <si>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</si>
  <si>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</si>
  <si>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</si>
  <si>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</si>
  <si>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</si>
  <si>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</si>
  <si>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</si>
  <si>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</si>
  <si>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</si>
  <si>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</si>
  <si>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</si>
  <si>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</si>
  <si>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</si>
  <si>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</si>
  <si>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</si>
  <si>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</si>
  <si>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</si>
  <si>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</si>
  <si>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</si>
  <si>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</si>
  <si>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</si>
  <si>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</si>
  <si>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</si>
  <si>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</si>
  <si>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</si>
  <si>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</si>
  <si>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</si>
  <si>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</si>
  <si>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</si>
  <si>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</si>
  <si>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</si>
  <si>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</si>
  <si>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</si>
  <si>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</si>
  <si>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</si>
  <si>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</si>
  <si>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</si>
  <si>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</si>
  <si>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</si>
  <si>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</si>
  <si>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</si>
  <si>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</si>
  <si>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</si>
  <si>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</si>
  <si>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</si>
  <si>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</si>
  <si>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</si>
  <si>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</si>
  <si>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</si>
  <si>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</si>
  <si>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</si>
  <si>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</si>
  <si>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</si>
  <si>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</si>
  <si>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</si>
  <si>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</si>
  <si>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</si>
  <si>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</si>
  <si>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</si>
  <si>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</si>
  <si>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</si>
  <si>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</si>
  <si>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</si>
  <si>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</si>
  <si>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</si>
  <si>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</si>
  <si>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</si>
  <si>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</si>
  <si>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</si>
  <si>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</si>
  <si>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</si>
  <si>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</si>
  <si>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</si>
  <si>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</si>
  <si>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</si>
  <si>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</si>
  <si>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</si>
  <si>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</si>
  <si>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</si>
  <si>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</si>
  <si>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</si>
  <si>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</si>
  <si>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</si>
  <si>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</si>
  <si>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</si>
  <si>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</si>
  <si>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</si>
  <si>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</si>
  <si>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</si>
  <si>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</si>
  <si>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</si>
  <si>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</si>
  <si>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</si>
  <si>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</si>
  <si>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</si>
  <si>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</si>
  <si>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</si>
  <si>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</si>
  <si>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</si>
  <si>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</si>
  <si>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</si>
  <si>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</si>
  <si>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</si>
  <si>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</si>
  <si>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</si>
  <si>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</si>
  <si>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</si>
  <si>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</si>
  <si>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</si>
  <si>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</si>
  <si>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</si>
  <si>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</si>
  <si>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</si>
  <si>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</si>
  <si>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</si>
  <si>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</si>
  <si>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</si>
  <si>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</si>
  <si>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</si>
  <si>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</si>
  <si>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</si>
  <si>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</si>
  <si>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</si>
  <si>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</si>
  <si>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</si>
  <si>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</si>
  <si>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</si>
  <si>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</si>
  <si>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</si>
  <si>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</si>
  <si>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</si>
  <si>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</si>
  <si>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</si>
  <si>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</si>
  <si>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</si>
  <si>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</si>
  <si>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</si>
  <si>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</si>
  <si>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</si>
  <si>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</si>
  <si>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</si>
  <si>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</si>
  <si>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</si>
  <si>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</si>
  <si>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</si>
  <si>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</si>
  <si>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</si>
  <si>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</si>
  <si>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</si>
  <si>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</si>
  <si>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</si>
  <si>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</si>
  <si>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</si>
  <si>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</si>
  <si>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</si>
  <si>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</si>
  <si>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</si>
  <si>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</si>
  <si>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</si>
  <si>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</si>
  <si>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</si>
  <si>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</si>
  <si>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</si>
  <si>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</si>
  <si>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</si>
  <si>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</si>
  <si>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</si>
  <si>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</si>
  <si>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</si>
  <si>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</si>
  <si>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</si>
  <si>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</si>
  <si>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</si>
  <si>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</si>
  <si>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</si>
  <si>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</si>
  <si>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</si>
  <si>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</si>
  <si>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</si>
  <si>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</si>
  <si>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</si>
  <si>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</si>
  <si>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</si>
  <si>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</si>
  <si>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</si>
  <si>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</si>
  <si>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</si>
  <si>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</si>
  <si>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</si>
  <si>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</si>
  <si>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</si>
  <si>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</si>
  <si>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</si>
  <si>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</si>
  <si>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</si>
  <si>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</si>
  <si>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</si>
  <si>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</si>
  <si>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</si>
  <si>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</si>
  <si>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</si>
  <si>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</si>
  <si>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</si>
  <si>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</si>
  <si>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</si>
  <si>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</si>
  <si>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</si>
  <si>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</si>
  <si>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</si>
  <si>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</si>
  <si>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</si>
  <si>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</si>
  <si>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</si>
  <si>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</si>
  <si>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</si>
  <si>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</si>
  <si>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</si>
  <si>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</si>
  <si>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</si>
  <si>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</si>
  <si>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</si>
  <si>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</si>
  <si>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</si>
  <si>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</si>
  <si>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</si>
  <si>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</si>
  <si>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</si>
  <si>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</si>
  <si>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</si>
  <si>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</si>
  <si>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</si>
  <si>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</si>
  <si>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</si>
  <si>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</si>
  <si>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</si>
  <si>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</si>
  <si>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</si>
  <si>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</si>
  <si>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</si>
  <si>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</si>
  <si>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</si>
  <si>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</si>
  <si>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</si>
  <si>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</si>
  <si>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</si>
  <si>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</si>
  <si>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</si>
  <si>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</si>
  <si>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</si>
  <si>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</si>
  <si>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</si>
  <si>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</si>
  <si>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</si>
  <si>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</si>
  <si>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</si>
  <si>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</si>
  <si>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</si>
  <si>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</si>
  <si>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</si>
  <si>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</si>
  <si>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</si>
  <si>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</si>
  <si>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</si>
  <si>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</si>
  <si>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</si>
  <si>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</si>
  <si>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</si>
  <si>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</si>
  <si>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</si>
  <si>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</si>
  <si>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</si>
  <si>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</si>
  <si>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</si>
  <si>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</si>
  <si>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</si>
  <si>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</si>
  <si>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</si>
  <si>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</si>
  <si>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</si>
  <si>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</si>
  <si>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</si>
  <si>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</si>
  <si>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</si>
  <si>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</si>
  <si>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</si>
  <si>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</si>
  <si>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</si>
  <si>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</si>
  <si>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</si>
  <si>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</si>
  <si>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</si>
  <si>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</si>
  <si>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</si>
  <si>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</si>
  <si>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</si>
  <si>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</si>
  <si>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</si>
  <si>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</si>
  <si>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</si>
  <si>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</si>
  <si>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</si>
  <si>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</si>
  <si>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</si>
  <si>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</si>
  <si>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</si>
  <si>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</si>
  <si>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</si>
  <si>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</si>
  <si>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</si>
  <si>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</si>
  <si>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</si>
  <si>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</si>
  <si>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</si>
  <si>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</si>
  <si>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</si>
  <si>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</si>
  <si>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</si>
  <si>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</si>
  <si>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</si>
  <si>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</si>
  <si>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</si>
  <si>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</si>
  <si>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</si>
  <si>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</si>
  <si>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</si>
  <si>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</si>
  <si>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</si>
  <si>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</si>
  <si>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</si>
  <si>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</si>
  <si>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</si>
  <si>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</si>
  <si>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</si>
  <si>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</si>
  <si>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</si>
  <si>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</si>
  <si>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</si>
  <si>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</si>
  <si>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</si>
  <si>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</si>
  <si>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</si>
  <si>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</si>
  <si>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</si>
  <si>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</si>
  <si>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</si>
  <si>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</si>
  <si>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</si>
  <si>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</si>
  <si>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</si>
  <si>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</si>
  <si>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</si>
  <si>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</si>
  <si>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</si>
  <si>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</si>
  <si>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</si>
  <si>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</si>
  <si>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</si>
  <si>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</si>
  <si>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</si>
  <si>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</si>
  <si>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</si>
  <si>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</si>
  <si>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</si>
  <si>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</si>
  <si>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</si>
  <si>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</si>
  <si>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</si>
  <si>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</si>
  <si>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</si>
  <si>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</si>
  <si>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</si>
  <si>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</si>
  <si>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</si>
  <si>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</si>
  <si>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</si>
  <si>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</si>
  <si>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</si>
  <si>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</si>
  <si>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</si>
  <si>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</si>
  <si>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</si>
  <si>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</si>
  <si>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</si>
  <si>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</si>
  <si>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</si>
  <si>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</si>
  <si>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</si>
  <si>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</si>
  <si>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</si>
  <si>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</si>
  <si>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</si>
  <si>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</si>
  <si>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</si>
  <si>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</si>
  <si>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</si>
  <si>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</si>
  <si>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</si>
  <si>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</si>
  <si>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</si>
  <si>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</si>
  <si>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</si>
  <si>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</si>
  <si>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</si>
  <si>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</si>
  <si>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</si>
  <si>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</si>
  <si>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</si>
  <si>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</si>
  <si>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</si>
  <si>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</si>
  <si>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</si>
  <si>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</si>
  <si>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</si>
  <si>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</si>
  <si>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</si>
  <si>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</si>
  <si>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</si>
  <si>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</si>
  <si>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</si>
  <si>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</si>
  <si>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</si>
  <si>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</si>
  <si>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</si>
  <si>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</si>
  <si>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</si>
  <si>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</si>
  <si>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</si>
  <si>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</si>
  <si>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</si>
  <si>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</si>
  <si>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</si>
  <si>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</si>
  <si>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</si>
  <si>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</si>
  <si>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</si>
  <si>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</si>
  <si>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</si>
  <si>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</si>
  <si>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</si>
  <si>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</si>
  <si>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</si>
  <si>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</si>
  <si>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</si>
  <si>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</si>
  <si>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</si>
  <si>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</si>
  <si>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</si>
  <si>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</si>
  <si>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</si>
  <si>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</si>
  <si>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</si>
  <si>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</si>
  <si>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</si>
  <si>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</si>
  <si>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</si>
  <si>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</si>
  <si>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</si>
  <si>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</si>
  <si>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</si>
  <si>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</si>
  <si>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</si>
  <si>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</si>
  <si>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</si>
  <si>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</si>
  <si>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</si>
  <si>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</si>
  <si>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</si>
  <si>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</si>
  <si>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</si>
  <si>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</si>
  <si>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</si>
  <si>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</si>
  <si>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</si>
  <si>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</si>
  <si>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</si>
  <si>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</si>
  <si>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</si>
  <si>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</si>
  <si>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</si>
  <si>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</si>
  <si>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</si>
  <si>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</si>
  <si>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</si>
  <si>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</si>
  <si>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</si>
  <si>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</si>
  <si>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</si>
  <si>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</si>
  <si>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</si>
  <si>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</si>
  <si>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</si>
  <si>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</si>
  <si>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</si>
  <si>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</si>
  <si>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</si>
  <si>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</si>
  <si>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</si>
  <si>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</si>
  <si>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</si>
  <si>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</si>
  <si>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</si>
  <si>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</si>
  <si>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</si>
  <si>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</si>
  <si>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</si>
  <si>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</si>
  <si>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</si>
  <si>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</si>
  <si>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</si>
  <si>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</si>
  <si>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</si>
  <si>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</si>
  <si>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</si>
  <si>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</si>
  <si>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</si>
  <si>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</si>
  <si>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</si>
  <si>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</si>
  <si>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</si>
  <si>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</si>
  <si>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</si>
  <si>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</si>
  <si>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</si>
  <si>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</si>
  <si>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</si>
  <si>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</si>
  <si>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</si>
  <si>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</si>
  <si>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</si>
  <si>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</si>
  <si>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</si>
  <si>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</si>
  <si>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</si>
  <si>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</si>
  <si>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</si>
  <si>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</si>
  <si>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</si>
  <si>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</si>
  <si>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</si>
  <si>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</si>
  <si>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</si>
  <si>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</si>
  <si>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</si>
  <si>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</si>
  <si>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</si>
  <si>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</si>
  <si>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</si>
  <si>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</si>
  <si>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</si>
  <si>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</si>
  <si>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</si>
  <si>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</si>
  <si>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</si>
  <si>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</si>
  <si>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</si>
  <si>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</si>
  <si>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</si>
  <si>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</si>
  <si>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</si>
  <si>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</si>
  <si>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</si>
  <si>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</si>
  <si>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</si>
  <si>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</si>
  <si>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</si>
  <si>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</si>
  <si>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</si>
  <si>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</si>
  <si>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</si>
  <si>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</si>
  <si>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</si>
  <si>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</si>
  <si>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</si>
  <si>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</si>
  <si>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</si>
  <si>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</si>
  <si>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</si>
  <si>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</si>
  <si>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</si>
  <si>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</si>
  <si>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</si>
  <si>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</si>
  <si>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</si>
  <si>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</si>
  <si>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</si>
  <si>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</si>
  <si>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</si>
  <si>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</si>
  <si>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</si>
  <si>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</si>
  <si>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</si>
  <si>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</si>
  <si>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</si>
  <si>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</si>
  <si>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</si>
  <si>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</si>
  <si>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</si>
  <si>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</si>
  <si>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</si>
  <si>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</si>
  <si>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</si>
  <si>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</si>
  <si>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</si>
  <si>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</si>
  <si>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</si>
  <si>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</si>
  <si>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</si>
  <si>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</si>
  <si>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</si>
  <si>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</si>
  <si>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</si>
  <si>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</si>
  <si>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</si>
  <si>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</si>
  <si>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</si>
  <si>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</si>
  <si>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</si>
  <si>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</si>
  <si>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</si>
  <si>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</si>
  <si>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</si>
  <si>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</si>
  <si>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</si>
  <si>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</si>
  <si>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</si>
  <si>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</si>
  <si>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</si>
  <si>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</si>
  <si>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</si>
  <si>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</si>
  <si>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</si>
  <si>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</si>
  <si>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</si>
  <si>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</si>
  <si>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</si>
  <si>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</si>
  <si>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</si>
  <si>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</si>
  <si>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</si>
  <si>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</si>
  <si>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</si>
  <si>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</si>
  <si>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</si>
  <si>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</si>
  <si>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</si>
  <si>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</si>
  <si>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</si>
  <si>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</si>
  <si>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</si>
  <si>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</si>
  <si>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</si>
  <si>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</si>
  <si>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</si>
  <si>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</si>
  <si>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</si>
  <si>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</si>
  <si>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</si>
  <si>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</si>
  <si>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</si>
  <si>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</si>
  <si>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</si>
  <si>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</si>
  <si>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</si>
  <si>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</si>
  <si>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</si>
  <si>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</si>
  <si>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</si>
  <si>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</si>
  <si>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</si>
  <si>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</si>
  <si>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</si>
  <si>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</si>
  <si>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</si>
  <si>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</si>
  <si>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</si>
  <si>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</si>
  <si>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</si>
  <si>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</si>
  <si>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</si>
  <si>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</si>
  <si>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</si>
  <si>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</si>
  <si>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</si>
  <si>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</si>
  <si>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</si>
  <si>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</si>
  <si>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</si>
  <si>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</si>
  <si>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</si>
  <si>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</si>
  <si>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</si>
  <si>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</si>
  <si>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</si>
  <si>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</si>
  <si>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</si>
  <si>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</si>
  <si>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</si>
  <si>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</si>
  <si>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</si>
  <si>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</si>
  <si>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</si>
  <si>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</si>
  <si>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</si>
  <si>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</si>
  <si>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</si>
  <si>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</si>
  <si>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</si>
  <si>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</si>
  <si>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</si>
  <si>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</si>
  <si>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</si>
  <si>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</si>
  <si>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</si>
  <si>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</si>
  <si>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</si>
  <si>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</si>
  <si>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</si>
  <si>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</si>
  <si>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</si>
  <si>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</si>
  <si>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</si>
  <si>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</si>
  <si>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</si>
  <si>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</si>
  <si>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</si>
  <si>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</si>
  <si>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</si>
  <si>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</si>
  <si>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</si>
  <si>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</si>
  <si>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</si>
  <si>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</si>
  <si>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</si>
  <si>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</si>
  <si>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</si>
  <si>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</si>
  <si>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</si>
  <si>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</si>
  <si>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</si>
  <si>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</si>
  <si>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</si>
  <si>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</si>
  <si>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</si>
  <si>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</si>
  <si>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</si>
  <si>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</si>
  <si>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</si>
  <si>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</si>
  <si>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</si>
  <si>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</si>
  <si>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</si>
  <si>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</si>
  <si>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</si>
  <si>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</si>
  <si>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</si>
  <si>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</si>
  <si>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</si>
  <si>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</si>
  <si>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</si>
  <si>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</si>
  <si>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</si>
  <si>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</si>
  <si>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</si>
  <si>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</si>
  <si>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</si>
  <si>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</si>
  <si>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</si>
  <si>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</si>
  <si>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</si>
  <si>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</si>
  <si>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</si>
  <si>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</si>
  <si>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</si>
  <si>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</si>
  <si>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</si>
  <si>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</si>
  <si>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</si>
  <si>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</si>
  <si>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</si>
  <si>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</si>
  <si>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</si>
  <si>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</si>
  <si>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</si>
  <si>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</si>
  <si>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</si>
  <si>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</si>
  <si>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</si>
  <si>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</si>
  <si>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</si>
  <si>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</si>
  <si>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</si>
  <si>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</si>
  <si>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</si>
  <si>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</si>
  <si>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</si>
  <si>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</si>
  <si>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</si>
  <si>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</si>
  <si>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</si>
  <si>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</si>
  <si>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</si>
  <si>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</si>
  <si>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</si>
  <si>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</si>
  <si>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</si>
  <si>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</si>
  <si>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</si>
  <si>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</si>
  <si>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</si>
  <si>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</si>
  <si>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</si>
  <si>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</si>
  <si>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</si>
  <si>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</si>
  <si>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</si>
  <si>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</si>
  <si>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</si>
  <si>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</si>
  <si>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</si>
  <si>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</si>
  <si>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</si>
  <si>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</si>
  <si>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</si>
  <si>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</si>
  <si>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</si>
  <si>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</si>
  <si>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</si>
  <si>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</si>
  <si>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</si>
  <si>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</si>
  <si>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</si>
  <si>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</si>
  <si>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</si>
  <si>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</si>
  <si>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</si>
  <si>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</si>
  <si>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</si>
  <si>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</si>
  <si>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</si>
  <si>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</si>
  <si>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</si>
  <si>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</si>
  <si>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</si>
  <si>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</si>
  <si>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</si>
  <si>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</si>
  <si>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</si>
  <si>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</si>
  <si>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</si>
  <si>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</si>
  <si>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</si>
  <si>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</si>
  <si>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</si>
  <si>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</si>
  <si>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</si>
  <si>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</si>
  <si>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</si>
  <si>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</si>
  <si>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</si>
  <si>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</si>
  <si>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</si>
  <si>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</si>
  <si>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</si>
  <si>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</si>
  <si>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</si>
  <si>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</si>
  <si>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</si>
  <si>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</si>
  <si>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</si>
  <si>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</si>
  <si>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</si>
  <si>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</si>
  <si>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</si>
  <si>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</si>
  <si>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</si>
  <si>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</si>
  <si>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</si>
  <si>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</si>
  <si>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</si>
  <si>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</si>
  <si>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</si>
  <si>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</si>
  <si>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</si>
  <si>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</si>
  <si>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</si>
  <si>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</si>
  <si>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</si>
  <si>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</si>
  <si>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</si>
  <si>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</si>
  <si>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</si>
  <si>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</si>
  <si>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</si>
  <si>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</si>
  <si>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</si>
  <si>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</si>
  <si>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</si>
  <si>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</si>
  <si>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</si>
  <si>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</si>
  <si>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</si>
  <si>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</si>
  <si>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</si>
  <si>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</si>
  <si>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</si>
  <si>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</si>
  <si>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</si>
  <si>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</si>
  <si>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</si>
  <si>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</si>
  <si>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</si>
  <si>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</si>
  <si>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</si>
  <si>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</si>
  <si>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</si>
  <si>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</si>
  <si>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</si>
  <si>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</si>
  <si>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</si>
  <si>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</si>
  <si>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</si>
  <si>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</si>
  <si>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</si>
  <si>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</si>
  <si>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</si>
  <si>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</si>
  <si>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</si>
  <si>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</si>
  <si>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</si>
  <si>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</si>
  <si>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</si>
  <si>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</si>
  <si>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</si>
  <si>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</si>
  <si>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</si>
  <si>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</si>
  <si>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</si>
  <si>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</si>
  <si>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</si>
  <si>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</si>
  <si>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</si>
  <si>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</si>
  <si>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</si>
  <si>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</si>
  <si>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</si>
  <si>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</si>
  <si>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</si>
  <si>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</si>
  <si>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</si>
  <si>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</si>
  <si>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</si>
  <si>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</si>
  <si>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</si>
  <si>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</si>
  <si>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</si>
  <si>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</si>
  <si>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</si>
  <si>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</si>
  <si>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</si>
  <si>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</si>
  <si>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</si>
  <si>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</si>
  <si>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</si>
  <si>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</si>
  <si>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</si>
  <si>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</si>
  <si>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</si>
  <si>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</si>
  <si>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</si>
  <si>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</si>
  <si>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</si>
  <si>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</si>
  <si>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</si>
  <si>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</si>
  <si>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</si>
  <si>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</si>
  <si>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</si>
  <si>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</si>
  <si>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</si>
  <si>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</si>
  <si>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</si>
  <si>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</si>
  <si>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</si>
  <si>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</si>
  <si>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</si>
  <si>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</si>
  <si>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</si>
  <si>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</si>
  <si>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</si>
  <si>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</si>
  <si>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</si>
  <si>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</si>
  <si>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</si>
  <si>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</si>
  <si>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</si>
  <si>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</si>
  <si>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</si>
  <si>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</si>
  <si>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</si>
  <si>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</si>
  <si>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</si>
  <si>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</si>
  <si>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</si>
  <si>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</si>
  <si>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</si>
  <si>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</si>
  <si>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</si>
  <si>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</si>
  <si>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</si>
  <si>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</si>
  <si>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</si>
  <si>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</si>
  <si>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</si>
  <si>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</si>
  <si>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</si>
  <si>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</si>
  <si>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</si>
  <si>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</si>
  <si>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</si>
  <si>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</si>
  <si>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</si>
  <si>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</si>
  <si>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</si>
  <si>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</si>
  <si>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</si>
  <si>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</si>
  <si>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</si>
  <si>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</si>
  <si>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</si>
  <si>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</si>
  <si>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</si>
  <si>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</si>
  <si>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</si>
  <si>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</si>
  <si>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</si>
  <si>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</si>
  <si>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</si>
  <si>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</si>
  <si>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</si>
  <si>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</si>
  <si>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</si>
  <si>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</si>
  <si>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</si>
  <si>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</si>
  <si>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</si>
  <si>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</si>
  <si>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</si>
  <si>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</si>
  <si>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</si>
  <si>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</si>
  <si>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</si>
  <si>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</si>
  <si>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</si>
  <si>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</si>
  <si>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</si>
  <si>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</si>
  <si>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</si>
  <si>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</si>
  <si>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</si>
  <si>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</si>
  <si>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</si>
  <si>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</si>
  <si>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</si>
  <si>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</si>
  <si>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</si>
  <si>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</si>
  <si>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</si>
  <si>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</si>
  <si>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</si>
  <si>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</si>
  <si>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</si>
  <si>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</si>
  <si>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</si>
  <si>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</si>
  <si>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</si>
  <si>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</si>
  <si>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</si>
  <si>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</si>
  <si>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</si>
  <si>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</si>
  <si>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</si>
  <si>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</si>
  <si>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</si>
  <si>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</si>
  <si>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</si>
  <si>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</si>
  <si>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</si>
  <si>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</si>
  <si>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</si>
  <si>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</si>
  <si>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</si>
  <si>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</si>
  <si>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</si>
  <si>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</si>
  <si>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</si>
  <si>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</si>
  <si>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</si>
  <si>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</si>
  <si>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</si>
  <si>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</si>
  <si>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</si>
  <si>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</si>
  <si>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</si>
  <si>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</si>
  <si>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</si>
  <si>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</si>
  <si>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</si>
  <si>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</si>
  <si>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</si>
  <si>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</si>
  <si>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</si>
  <si>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</si>
  <si>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</si>
  <si>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</si>
  <si>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</si>
  <si>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</si>
  <si>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</si>
  <si>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</si>
  <si>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</si>
  <si>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</si>
  <si>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</si>
  <si>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</si>
  <si>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</si>
  <si>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</si>
  <si>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</si>
  <si>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</si>
  <si>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</si>
  <si>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</si>
  <si>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</si>
  <si>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</si>
  <si>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</si>
  <si>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</si>
  <si>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</si>
  <si>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</si>
  <si>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</si>
  <si>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</si>
  <si>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</si>
  <si>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</si>
  <si>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</si>
  <si>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</si>
  <si>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</si>
  <si>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</si>
  <si>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</si>
  <si>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</si>
  <si>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</si>
  <si>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</si>
  <si>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</si>
  <si>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</si>
  <si>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</si>
  <si>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</si>
  <si>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</si>
  <si>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</si>
  <si>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</si>
  <si>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</si>
  <si>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</si>
  <si>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</si>
  <si>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</si>
  <si>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</si>
  <si>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</si>
  <si>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</si>
  <si>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</si>
  <si>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</si>
  <si>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</si>
  <si>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</si>
  <si>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</si>
  <si>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</si>
  <si>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</si>
  <si>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</si>
  <si>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</si>
  <si>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</si>
  <si>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</si>
  <si>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</si>
  <si>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</si>
  <si>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</si>
  <si>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</si>
  <si>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</si>
  <si>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</si>
  <si>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</si>
  <si>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</si>
  <si>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</si>
  <si>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</si>
  <si>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</si>
  <si>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</si>
  <si>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</si>
  <si>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</si>
  <si>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</si>
  <si>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</si>
  <si>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</si>
  <si>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</si>
  <si>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</si>
  <si>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</si>
  <si>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</si>
  <si>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</si>
  <si>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</si>
  <si>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</si>
  <si>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</si>
  <si>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</si>
  <si>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</si>
  <si>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</si>
  <si>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</si>
  <si>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</si>
  <si>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</si>
  <si>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</si>
  <si>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</si>
  <si>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</si>
  <si>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</si>
  <si>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</si>
  <si>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</si>
  <si>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</si>
  <si>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</si>
  <si>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</si>
  <si>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</si>
  <si>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</si>
  <si>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</si>
  <si>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</si>
  <si>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</si>
  <si>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</si>
  <si>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</si>
  <si>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</si>
  <si>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</si>
  <si>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</si>
  <si>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</si>
  <si>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</si>
  <si>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</si>
  <si>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</si>
  <si>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</si>
  <si>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</si>
  <si>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</si>
  <si>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</si>
  <si>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</si>
  <si>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</si>
  <si>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</si>
  <si>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</si>
  <si>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</si>
  <si>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</si>
  <si>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</si>
  <si>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</si>
  <si>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</si>
  <si>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</si>
  <si>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</si>
  <si>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</si>
  <si>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</si>
  <si>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</si>
  <si>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</si>
  <si>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</si>
  <si>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</si>
  <si>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</si>
  <si>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</si>
  <si>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</si>
  <si>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</si>
  <si>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</si>
  <si>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</si>
  <si>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</si>
  <si>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</si>
  <si>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</si>
  <si>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</si>
  <si>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</si>
  <si>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</si>
  <si>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</si>
  <si>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</si>
  <si>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</si>
  <si>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</si>
  <si>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</si>
  <si>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</si>
  <si>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</si>
  <si>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</si>
  <si>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</si>
  <si>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</si>
  <si>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</si>
  <si>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</si>
  <si>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</si>
  <si>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</si>
  <si>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</si>
  <si>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</si>
  <si>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</si>
  <si>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</si>
  <si>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</si>
  <si>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</si>
  <si>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</si>
  <si>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</si>
  <si>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</si>
  <si>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</si>
  <si>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</si>
  <si>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</si>
  <si>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</si>
  <si>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</si>
  <si>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</si>
  <si>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</si>
  <si>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</si>
  <si>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</si>
  <si>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</si>
  <si>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</si>
  <si>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</si>
  <si>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</si>
  <si>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</si>
  <si>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</si>
  <si>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</si>
  <si>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</si>
  <si>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</si>
  <si>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</si>
  <si>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</si>
  <si>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</si>
  <si>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</si>
  <si>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</si>
  <si>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</si>
  <si>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</si>
  <si>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</si>
  <si>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</si>
  <si>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</si>
  <si>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</si>
  <si>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</si>
  <si>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</si>
  <si>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</si>
  <si>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</si>
  <si>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</si>
  <si>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</si>
  <si>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</si>
  <si>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</si>
  <si>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</si>
  <si>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</si>
  <si>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</si>
  <si>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</si>
  <si>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</si>
  <si>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</si>
  <si>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</si>
  <si>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</si>
  <si>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</si>
  <si>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</si>
  <si>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</si>
  <si>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</si>
  <si>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</si>
  <si>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</si>
  <si>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</si>
  <si>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</si>
  <si>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</si>
  <si>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</si>
  <si>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</si>
  <si>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</si>
  <si>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</si>
  <si>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</si>
  <si>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</si>
  <si>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</si>
  <si>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</si>
  <si>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</si>
  <si>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</si>
  <si>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</si>
  <si>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</si>
  <si>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</si>
  <si>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</si>
  <si>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</si>
  <si>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</si>
  <si>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</si>
  <si>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</si>
  <si>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</si>
  <si>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</si>
  <si>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</si>
  <si>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</si>
  <si>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</si>
  <si>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</si>
  <si>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</si>
  <si>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</si>
  <si>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</si>
  <si>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</si>
  <si>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</si>
  <si>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</si>
  <si>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</si>
  <si>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</si>
  <si>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</si>
  <si>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</si>
  <si>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</si>
  <si>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</si>
  <si>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</si>
  <si>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</si>
  <si>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</si>
  <si>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</si>
  <si>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</si>
  <si>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</si>
  <si>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</si>
  <si>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</si>
  <si>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</si>
  <si>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</si>
  <si>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</si>
  <si>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</si>
  <si>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</si>
  <si>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</si>
  <si>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</si>
  <si>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</si>
  <si>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</si>
  <si>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</si>
  <si>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</si>
  <si>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</si>
  <si>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</si>
  <si>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</si>
  <si>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</si>
  <si>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</si>
  <si>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</si>
  <si>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</si>
  <si>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</si>
  <si>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</si>
  <si>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</si>
  <si>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</si>
  <si>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</si>
  <si>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</si>
  <si>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</si>
  <si>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</si>
  <si>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</si>
  <si>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</si>
  <si>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</si>
  <si>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</si>
  <si>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</si>
  <si>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</si>
  <si>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</si>
  <si>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</si>
  <si>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</si>
  <si>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</si>
  <si>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</si>
  <si>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</si>
  <si>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</si>
  <si>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</si>
  <si>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</si>
  <si>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</si>
  <si>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</si>
  <si>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</si>
  <si>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</si>
  <si>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</si>
  <si>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</si>
  <si>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</si>
  <si>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</si>
  <si>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</si>
  <si>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</si>
  <si>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</si>
  <si>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</si>
  <si>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</si>
  <si>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</si>
  <si>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</si>
  <si>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</si>
  <si>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</si>
  <si>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</si>
  <si>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</si>
  <si>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</si>
  <si>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</si>
  <si>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</si>
  <si>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</si>
  <si>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</si>
  <si>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</si>
  <si>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</si>
  <si>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</si>
  <si>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</si>
  <si>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</si>
  <si>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</si>
  <si>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</si>
  <si>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</si>
  <si>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</si>
  <si>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</si>
  <si>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</si>
  <si>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</si>
  <si>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</si>
  <si>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</si>
  <si>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</si>
  <si>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</si>
  <si>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</si>
  <si>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</si>
  <si>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</si>
  <si>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</si>
  <si>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</si>
  <si>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</si>
  <si>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</si>
  <si>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</si>
  <si>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</si>
  <si>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</si>
  <si>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</si>
  <si>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</si>
  <si>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</si>
  <si>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</si>
  <si>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</si>
  <si>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</si>
  <si>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</si>
  <si>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</si>
  <si>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</si>
  <si>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</si>
  <si>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</si>
  <si>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</si>
  <si>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</si>
  <si>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</si>
  <si>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</si>
  <si>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</si>
  <si>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</si>
  <si>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</si>
  <si>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</si>
  <si>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</si>
  <si>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</si>
  <si>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</si>
  <si>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</si>
  <si>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</si>
  <si>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</si>
  <si>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</si>
  <si>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</si>
  <si>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</si>
  <si>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</si>
  <si>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</si>
  <si>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</si>
  <si>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</si>
  <si>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</si>
  <si>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</si>
  <si>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</si>
  <si>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</si>
  <si>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</si>
  <si>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</si>
  <si>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</si>
  <si>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</si>
  <si>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</si>
  <si>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</si>
  <si>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</si>
  <si>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</si>
  <si>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</si>
  <si>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</si>
  <si>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</si>
  <si>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</si>
  <si>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</si>
  <si>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</si>
  <si>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</si>
  <si>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</si>
  <si>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</si>
  <si>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</si>
  <si>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</si>
  <si>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</si>
  <si>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</si>
  <si>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</si>
  <si>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</si>
  <si>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</si>
  <si>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</si>
  <si>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</si>
  <si>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</si>
  <si>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</si>
  <si>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</si>
  <si>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</si>
  <si>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</si>
  <si>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</si>
  <si>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</si>
  <si>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</si>
  <si>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</si>
  <si>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</si>
  <si>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</si>
  <si>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</si>
  <si>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</si>
  <si>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</si>
  <si>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</si>
  <si>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</si>
  <si>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</si>
  <si>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</si>
  <si>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</si>
  <si>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</si>
  <si>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</si>
  <si>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</si>
  <si>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</si>
  <si>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</si>
  <si>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</si>
  <si>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</si>
  <si>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</si>
  <si>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</si>
  <si>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</si>
  <si>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</si>
  <si>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</si>
  <si>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</si>
  <si>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</si>
  <si>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</si>
  <si>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</si>
  <si>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</si>
  <si>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</si>
  <si>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</si>
  <si>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</si>
  <si>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</si>
  <si>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</si>
  <si>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</si>
  <si>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</si>
  <si>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</si>
  <si>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</si>
  <si>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</si>
  <si>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</si>
  <si>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</si>
  <si>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</si>
  <si>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</si>
  <si>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</si>
  <si>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</si>
  <si>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</si>
  <si>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</si>
  <si>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</si>
  <si>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</si>
  <si>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</si>
  <si>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</si>
  <si>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</si>
  <si>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</si>
  <si>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</si>
  <si>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</si>
  <si>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</si>
  <si>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</si>
  <si>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</si>
  <si>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</si>
  <si>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</si>
  <si>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</si>
  <si>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</si>
  <si>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</si>
  <si>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</si>
  <si>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</si>
  <si>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</si>
  <si>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</si>
  <si>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</si>
  <si>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</si>
  <si>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</si>
  <si>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</si>
  <si>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</si>
  <si>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</si>
  <si>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</si>
  <si>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</si>
  <si>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</si>
  <si>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</si>
  <si>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</si>
  <si>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</si>
  <si>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</si>
  <si>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</si>
  <si>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</si>
  <si>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</si>
  <si>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</si>
  <si>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</si>
  <si>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</si>
  <si>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</si>
  <si>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</si>
  <si>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</si>
  <si>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</si>
  <si>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</si>
  <si>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</si>
  <si>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</si>
  <si>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</si>
  <si>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</si>
  <si>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</si>
  <si>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</si>
  <si>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</si>
  <si>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</si>
  <si>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</si>
  <si>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</si>
  <si>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</si>
  <si>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</si>
  <si>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</si>
  <si>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</si>
  <si>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</si>
  <si>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</si>
  <si>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</si>
  <si>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</si>
  <si>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</si>
  <si>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</si>
  <si>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</si>
  <si>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</si>
  <si>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</si>
  <si>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</si>
  <si>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</si>
  <si>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</si>
  <si>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</si>
  <si>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</si>
  <si>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</si>
  <si>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</si>
  <si>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</si>
  <si>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</si>
  <si>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</si>
  <si>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</si>
  <si>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</si>
  <si>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</si>
  <si>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</si>
  <si>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</si>
  <si>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</si>
  <si>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</si>
  <si>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</si>
  <si>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</si>
  <si>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</si>
  <si>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</si>
  <si>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</si>
  <si>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</si>
  <si>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</si>
  <si>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</si>
  <si>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</si>
  <si>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</si>
  <si>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</si>
  <si>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</si>
  <si>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</si>
  <si>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</si>
  <si>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</si>
  <si>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</si>
  <si>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</si>
  <si>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</si>
  <si>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</si>
  <si>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</si>
  <si>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</si>
  <si>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</si>
  <si>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</si>
  <si>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</si>
  <si>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</si>
  <si>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</si>
  <si>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</si>
  <si>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</si>
  <si>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</si>
  <si>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</si>
  <si>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</si>
  <si>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</si>
  <si>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</si>
  <si>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</si>
  <si>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</si>
  <si>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</si>
  <si>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</si>
  <si>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</si>
  <si>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</si>
  <si>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</si>
  <si>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</si>
  <si>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</si>
  <si>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</si>
  <si>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</si>
  <si>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</si>
  <si>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</si>
  <si>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</si>
  <si>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</si>
  <si>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</si>
  <si>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</si>
  <si>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</si>
  <si>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</si>
  <si>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</si>
  <si>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</si>
  <si>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</si>
  <si>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</si>
  <si>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</si>
  <si>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</si>
  <si>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</si>
  <si>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</si>
  <si>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</si>
  <si>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</si>
  <si>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</si>
  <si>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</si>
  <si>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</si>
  <si>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</si>
  <si>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</si>
  <si>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</si>
  <si>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</si>
  <si>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</si>
  <si>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</si>
  <si>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</si>
  <si>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</si>
  <si>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</si>
  <si>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</si>
  <si>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</si>
  <si>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</si>
  <si>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</si>
  <si>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</si>
  <si>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</si>
  <si>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</si>
  <si>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</si>
  <si>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</si>
  <si>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</si>
  <si>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</si>
  <si>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</si>
  <si>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</si>
  <si>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</si>
  <si>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</si>
  <si>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</si>
  <si>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</si>
  <si>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</si>
  <si>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</si>
  <si>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</si>
  <si>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</si>
  <si>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</si>
  <si>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</si>
  <si>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</si>
  <si>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</si>
  <si>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</si>
  <si>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</si>
  <si>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</si>
  <si>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</si>
  <si>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</si>
  <si>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</si>
  <si>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</si>
  <si>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</si>
  <si>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</si>
  <si>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</si>
  <si>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</si>
  <si>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</si>
  <si>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</si>
  <si>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</si>
  <si>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</si>
  <si>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</si>
  <si>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</si>
  <si>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</si>
  <si>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</si>
  <si>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</si>
  <si>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</si>
  <si>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</si>
  <si>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</si>
  <si>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</si>
  <si>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</si>
  <si>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</si>
  <si>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</si>
  <si>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</si>
  <si>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</si>
  <si>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</si>
  <si>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</si>
  <si>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</si>
  <si>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</si>
  <si>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</si>
  <si>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</si>
  <si>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</si>
  <si>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</si>
  <si>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</si>
  <si>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</si>
  <si>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</si>
  <si>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</si>
  <si>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</si>
  <si>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</si>
  <si>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</si>
  <si>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</si>
  <si>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</si>
  <si>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</si>
  <si>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</si>
  <si>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</si>
  <si>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</si>
  <si>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</si>
  <si>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</si>
  <si>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</si>
  <si>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</si>
  <si>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</si>
  <si>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</si>
  <si>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</si>
  <si>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</si>
  <si>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</si>
  <si>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</si>
  <si>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</si>
  <si>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</si>
  <si>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</si>
  <si>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</si>
  <si>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</si>
  <si>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</si>
  <si>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</si>
  <si>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</si>
  <si>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</si>
  <si>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</si>
  <si>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</si>
  <si>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</si>
  <si>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</si>
  <si>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</si>
  <si>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</si>
  <si>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</si>
  <si>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</si>
  <si>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</si>
  <si>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</si>
  <si>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</si>
  <si>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</si>
  <si>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</si>
  <si>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</si>
  <si>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</si>
  <si>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</si>
  <si>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</si>
  <si>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</si>
  <si>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</si>
  <si>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</si>
  <si>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</si>
  <si>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</si>
  <si>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</si>
  <si>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</si>
  <si>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</si>
  <si>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</si>
  <si>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</si>
  <si>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</si>
  <si>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</si>
  <si>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</si>
  <si>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</si>
  <si>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</si>
  <si>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</si>
  <si>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</si>
  <si>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</si>
  <si>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</si>
  <si>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</si>
  <si>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</si>
  <si>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</si>
  <si>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</si>
  <si>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</si>
  <si>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</si>
  <si>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</si>
  <si>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</si>
  <si>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</si>
  <si>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</si>
  <si>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</si>
  <si>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</si>
  <si>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</si>
  <si>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</si>
  <si>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</si>
  <si>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</si>
  <si>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</si>
  <si>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</si>
  <si>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</si>
  <si>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</si>
  <si>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</si>
  <si>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</si>
  <si>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</si>
  <si>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</si>
  <si>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</si>
  <si>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</si>
  <si>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</si>
  <si>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</si>
  <si>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</si>
  <si>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</si>
  <si>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</si>
  <si>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</si>
  <si>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</si>
  <si>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</si>
  <si>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</si>
  <si>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</si>
  <si>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</si>
  <si>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</si>
  <si>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</si>
  <si>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</si>
  <si>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</si>
  <si>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</si>
  <si>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</si>
  <si>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</si>
  <si>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</si>
  <si>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</si>
  <si>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</si>
  <si>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</si>
  <si>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</si>
  <si>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</si>
  <si>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</si>
  <si>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</si>
  <si>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</si>
  <si>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</si>
  <si>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</si>
  <si>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</si>
  <si>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</si>
  <si>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</si>
  <si>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</si>
  <si>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</si>
  <si>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</si>
  <si>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</si>
  <si>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</si>
  <si>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</si>
  <si>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</si>
  <si>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</si>
  <si>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</si>
  <si>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</si>
  <si>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</si>
  <si>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</si>
  <si>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</si>
  <si>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</si>
  <si>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</si>
  <si>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</si>
  <si>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</si>
  <si>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</si>
  <si>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</si>
  <si>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</si>
  <si>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</si>
  <si>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</si>
  <si>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</si>
  <si>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</si>
  <si>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</si>
  <si>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</si>
  <si>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</si>
  <si>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</si>
  <si>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</si>
  <si>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</si>
  <si>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</si>
  <si>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</si>
  <si>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</si>
  <si>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</si>
  <si>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</si>
  <si>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</si>
  <si>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</si>
  <si>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</si>
  <si>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</si>
  <si>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</si>
  <si>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</si>
  <si>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</si>
  <si>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</si>
  <si>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</si>
  <si>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</si>
  <si>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</si>
  <si>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</si>
  <si>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</si>
  <si>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</si>
  <si>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</si>
  <si>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</si>
  <si>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</si>
  <si>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</si>
  <si>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</si>
  <si>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</si>
  <si>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</si>
  <si>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</si>
  <si>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</si>
  <si>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</si>
  <si>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</si>
  <si>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</si>
  <si>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</si>
  <si>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</si>
  <si>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</si>
  <si>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</si>
  <si>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</si>
  <si>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</si>
  <si>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</si>
  <si>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</si>
  <si>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</si>
  <si>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</si>
  <si>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</si>
  <si>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</si>
  <si>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</si>
  <si>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</si>
  <si>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</si>
  <si>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</si>
  <si>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</si>
  <si>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</si>
  <si>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</si>
  <si>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</si>
  <si>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</si>
  <si>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</si>
  <si>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</si>
  <si>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</si>
  <si>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</si>
  <si>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</si>
  <si>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</si>
  <si>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</si>
  <si>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</si>
  <si>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</si>
  <si>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</si>
  <si>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</si>
  <si>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</si>
  <si>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</si>
  <si>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</si>
  <si>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</si>
  <si>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</si>
  <si>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</si>
  <si>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</si>
  <si>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</si>
  <si>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</si>
  <si>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</si>
  <si>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</si>
  <si>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</si>
  <si>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</si>
  <si>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</si>
  <si>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</si>
  <si>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</si>
  <si>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</si>
  <si>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</si>
  <si>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</si>
  <si>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</si>
  <si>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</si>
  <si>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</si>
  <si>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</si>
  <si>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</si>
  <si>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</si>
  <si>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</si>
  <si>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</si>
  <si>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</si>
  <si>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</si>
  <si>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</si>
  <si>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</si>
  <si>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</si>
  <si>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</si>
  <si>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</si>
  <si>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</si>
  <si>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</si>
  <si>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</si>
  <si>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</si>
  <si>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</si>
  <si>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</si>
  <si>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</si>
  <si>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</si>
  <si>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</si>
  <si>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</si>
  <si>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</si>
  <si>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</si>
  <si>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</si>
  <si>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</si>
  <si>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</si>
  <si>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</si>
  <si>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</si>
  <si>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</si>
  <si>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</si>
  <si>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</si>
  <si>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</si>
  <si>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</si>
  <si>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</si>
  <si>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</si>
  <si>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</si>
  <si>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</si>
  <si>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</si>
  <si>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</si>
  <si>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</si>
  <si>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</si>
  <si>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</si>
  <si>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</si>
  <si>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</si>
  <si>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</si>
  <si>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</si>
  <si>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</si>
  <si>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</si>
  <si>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</si>
  <si>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</si>
  <si>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</si>
  <si>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</si>
  <si>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</si>
  <si>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</si>
  <si>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</si>
  <si>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</si>
  <si>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</si>
  <si>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</si>
  <si>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</si>
  <si>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</si>
  <si>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</si>
  <si>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</si>
  <si>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</si>
  <si>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</si>
  <si>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</si>
  <si>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</si>
  <si>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</si>
  <si>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</si>
  <si>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</si>
  <si>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</si>
  <si>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</si>
  <si>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</si>
  <si>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</si>
  <si>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</si>
  <si>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</si>
  <si>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</si>
  <si>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</si>
  <si>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</si>
  <si>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</si>
  <si>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</si>
  <si>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</si>
  <si>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</si>
  <si>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</si>
  <si>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</si>
  <si>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</si>
  <si>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</si>
  <si>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</si>
  <si>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</si>
  <si>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</si>
  <si>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</si>
  <si>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</si>
  <si>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</si>
  <si>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</si>
  <si>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</si>
  <si>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</si>
  <si>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</si>
  <si>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</si>
  <si>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</si>
  <si>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</si>
  <si>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</si>
  <si>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</si>
  <si>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</si>
  <si>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</si>
  <si>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</si>
  <si>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</si>
  <si>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</si>
  <si>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</si>
  <si>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</si>
  <si>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</si>
  <si>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</si>
  <si>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</si>
  <si>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</si>
  <si>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</si>
  <si>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</si>
  <si>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</si>
  <si>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</si>
  <si>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</si>
  <si>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</si>
  <si>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</si>
  <si>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</si>
  <si>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</si>
  <si>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</si>
  <si>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</si>
  <si>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</si>
  <si>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</si>
  <si>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</si>
  <si>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</si>
  <si>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</si>
  <si>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</si>
  <si>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</si>
  <si>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</si>
  <si>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</si>
  <si>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</si>
  <si>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</si>
  <si>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</si>
  <si>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</si>
  <si>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</si>
  <si>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</si>
  <si>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</si>
  <si>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</si>
  <si>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</si>
  <si>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</si>
  <si>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</si>
  <si>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</si>
  <si>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</si>
  <si>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</si>
  <si>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</si>
  <si>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</si>
  <si>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</si>
  <si>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</si>
  <si>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</si>
  <si>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</si>
  <si>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</si>
  <si>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</si>
  <si>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</si>
  <si>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</si>
  <si>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</si>
  <si>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</si>
  <si>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</si>
  <si>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</si>
  <si>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</si>
  <si>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</si>
  <si>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</si>
  <si>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</si>
  <si>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</si>
  <si>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</si>
  <si>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</si>
  <si>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</si>
  <si>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</si>
  <si>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</si>
  <si>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</si>
  <si>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</si>
  <si>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</si>
  <si>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</si>
  <si>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</si>
  <si>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</si>
  <si>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</si>
  <si>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</si>
  <si>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</si>
  <si>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</si>
  <si>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</si>
  <si>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</si>
  <si>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</si>
  <si>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</si>
  <si>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</si>
  <si>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</si>
  <si>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</si>
  <si>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</si>
  <si>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</si>
  <si>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</si>
  <si>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</si>
  <si>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</si>
  <si>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</si>
  <si>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</si>
  <si>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</si>
  <si>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</si>
  <si>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</si>
  <si>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</si>
  <si>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</si>
  <si>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</si>
  <si>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</si>
  <si>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</si>
  <si>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</si>
  <si>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</si>
  <si>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</si>
  <si>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</si>
  <si>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</si>
  <si>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</si>
  <si>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</si>
  <si>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</si>
  <si>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</si>
  <si>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</si>
  <si>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</si>
  <si>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</si>
  <si>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</si>
  <si>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</si>
  <si>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</si>
  <si>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</si>
  <si>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</si>
  <si>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</si>
  <si>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</si>
  <si>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</si>
  <si>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</si>
  <si>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</si>
  <si>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</si>
  <si>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</si>
  <si>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</si>
  <si>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</si>
  <si>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</si>
  <si>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</si>
  <si>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</si>
  <si>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</si>
  <si>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</si>
  <si>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</si>
  <si>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</si>
  <si>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</si>
  <si>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</si>
  <si>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</si>
  <si>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</si>
  <si>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</si>
  <si>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</si>
  <si>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</si>
  <si>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</si>
  <si>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</si>
  <si>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</si>
  <si>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</si>
  <si>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</si>
  <si>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</si>
  <si>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</si>
  <si>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</si>
  <si>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</si>
  <si>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</si>
  <si>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</si>
  <si>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</si>
  <si>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</si>
  <si>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</si>
  <si>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</si>
  <si>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</si>
  <si>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</si>
  <si>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</si>
  <si>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</si>
  <si>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</si>
  <si>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</si>
  <si>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</si>
  <si>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</si>
  <si>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</si>
  <si>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</si>
  <si>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</si>
  <si>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</si>
  <si>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</si>
  <si>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</si>
  <si>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</si>
  <si>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</si>
  <si>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</si>
  <si>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</si>
  <si>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</si>
  <si>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</si>
  <si>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</si>
  <si>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</si>
  <si>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</si>
  <si>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</si>
  <si>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</si>
  <si>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</si>
  <si>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</si>
  <si>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</si>
  <si>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</si>
  <si>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</si>
  <si>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</si>
  <si>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</si>
  <si>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</si>
  <si>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</si>
  <si>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</si>
  <si>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</si>
  <si>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</si>
  <si>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</si>
  <si>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</si>
  <si>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</si>
  <si>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</si>
  <si>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</si>
  <si>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</si>
  <si>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</si>
  <si>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</si>
  <si>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</si>
  <si>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</si>
  <si>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</si>
  <si>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</si>
  <si>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</si>
  <si>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</si>
  <si>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</si>
  <si>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</si>
  <si>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</si>
  <si>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</si>
  <si>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</si>
  <si>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</si>
  <si>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</si>
  <si>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</si>
  <si>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</si>
  <si>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</si>
  <si>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</si>
  <si>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</si>
  <si>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</si>
  <si>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</si>
  <si>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</si>
  <si>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</si>
  <si>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</si>
  <si>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</si>
  <si>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</si>
  <si>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</si>
  <si>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</si>
  <si>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</si>
  <si>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</si>
  <si>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</si>
  <si>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</si>
  <si>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</si>
  <si>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</si>
  <si>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</si>
  <si>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</si>
  <si>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</si>
  <si>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</si>
  <si>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</si>
  <si>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</si>
  <si>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</si>
  <si>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</si>
  <si>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</si>
  <si>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</si>
  <si>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</si>
  <si>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</si>
  <si>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</si>
  <si>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</si>
  <si>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</si>
  <si>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</si>
  <si>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</si>
  <si>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</si>
  <si>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</si>
  <si>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</si>
  <si>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</si>
  <si>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</si>
  <si>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</si>
  <si>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</si>
  <si>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</si>
  <si>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</si>
  <si>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</si>
  <si>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</si>
  <si>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</si>
  <si>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</si>
  <si>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</si>
  <si>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</si>
  <si>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</si>
  <si>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</si>
  <si>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</si>
  <si>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</si>
  <si>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</si>
  <si>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</si>
  <si>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</si>
  <si>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</si>
  <si>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</si>
  <si>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</si>
  <si>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</si>
  <si>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</si>
  <si>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</si>
  <si>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</si>
  <si>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</si>
  <si>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</si>
  <si>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</si>
  <si>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</si>
  <si>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</si>
  <si>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</si>
  <si>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</si>
  <si>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</si>
  <si>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</si>
  <si>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</si>
  <si>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</si>
  <si>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</si>
  <si>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</si>
  <si>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</si>
  <si>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</si>
  <si>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</si>
  <si>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</si>
  <si>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</si>
  <si>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</si>
  <si>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</si>
  <si>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</si>
  <si>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</si>
  <si>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</si>
  <si>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</si>
  <si>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</si>
  <si>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</si>
  <si>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</si>
  <si>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</si>
  <si>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</si>
  <si>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</si>
  <si>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</si>
  <si>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</si>
  <si>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</si>
  <si>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</si>
  <si>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</si>
  <si>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</si>
  <si>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</si>
  <si>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</si>
  <si>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</si>
  <si>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</si>
  <si>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</si>
  <si>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</si>
  <si>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</si>
  <si>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</si>
  <si>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</si>
  <si>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</si>
  <si>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</si>
  <si>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</si>
  <si>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</si>
  <si>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</si>
  <si>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</si>
  <si>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</si>
  <si>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</si>
  <si>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</si>
  <si>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</si>
  <si>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</si>
  <si>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</si>
  <si>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</si>
  <si>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</si>
  <si>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</si>
  <si>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</si>
  <si>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</si>
  <si>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</si>
  <si>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</si>
  <si>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</si>
  <si>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</si>
  <si>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</si>
  <si>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</si>
  <si>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</si>
  <si>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</si>
  <si>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</si>
  <si>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</si>
  <si>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</si>
  <si>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</si>
  <si>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</si>
  <si>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</si>
  <si>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</si>
  <si>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</si>
  <si>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</si>
  <si>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</si>
  <si>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</si>
  <si>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</si>
  <si>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</si>
  <si>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</si>
  <si>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</si>
  <si>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</si>
  <si>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</si>
  <si>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</si>
  <si>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</si>
  <si>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</si>
  <si>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</si>
  <si>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</si>
  <si>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</si>
  <si>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</si>
  <si>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</si>
  <si>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</si>
  <si>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</si>
  <si>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</si>
  <si>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</si>
  <si>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</si>
  <si>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</si>
  <si>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</si>
  <si>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</si>
  <si>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</si>
  <si>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</si>
  <si>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</si>
  <si>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</si>
  <si>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</si>
  <si>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</si>
  <si>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</si>
  <si>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</si>
  <si>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</si>
  <si>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</si>
  <si>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</si>
  <si>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</si>
  <si>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</si>
  <si>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</si>
  <si>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</si>
  <si>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</si>
  <si>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</si>
  <si>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</si>
  <si>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</si>
  <si>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</si>
  <si>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</si>
  <si>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</si>
  <si>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</si>
  <si>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</si>
  <si>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</si>
  <si>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</si>
  <si>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</si>
  <si>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</si>
  <si>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</si>
  <si>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</si>
  <si>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</si>
  <si>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</si>
  <si>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</si>
  <si>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</si>
  <si>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</si>
  <si>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</si>
  <si>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</si>
  <si>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</si>
  <si>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</si>
  <si>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</si>
  <si>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</si>
  <si>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</si>
  <si>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</si>
  <si>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</si>
  <si>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</si>
  <si>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</si>
  <si>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</si>
  <si>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</si>
  <si>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</si>
  <si>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</si>
  <si>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</si>
  <si>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</si>
  <si>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</si>
  <si>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</si>
  <si>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</si>
  <si>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</si>
  <si>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</si>
  <si>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</si>
  <si>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</si>
  <si>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</si>
  <si>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</si>
  <si>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</si>
  <si>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</si>
  <si>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</si>
  <si>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</si>
  <si>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</si>
  <si>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</si>
  <si>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</si>
  <si>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</si>
  <si>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</si>
  <si>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</si>
  <si>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</si>
  <si>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</si>
  <si>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</si>
  <si>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</si>
  <si>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</si>
  <si>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</si>
  <si>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</si>
  <si>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</si>
  <si>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</si>
  <si>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</si>
  <si>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</si>
  <si>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</si>
  <si>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</si>
  <si>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</si>
  <si>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</si>
  <si>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</si>
  <si>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</si>
  <si>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</si>
  <si>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</si>
  <si>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</si>
  <si>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</si>
  <si>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</si>
  <si>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</si>
  <si>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</si>
  <si>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</si>
  <si>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</si>
  <si>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</si>
  <si>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</si>
  <si>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</si>
  <si>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</si>
  <si>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</si>
  <si>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</si>
  <si>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</si>
  <si>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</si>
  <si>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</si>
  <si>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</si>
  <si>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</si>
  <si>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</si>
  <si>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</si>
  <si>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</si>
  <si>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</si>
  <si>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</si>
  <si>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</si>
  <si>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</si>
  <si>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</si>
  <si>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</si>
  <si>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</si>
  <si>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</si>
  <si>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</si>
  <si>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</si>
  <si>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</si>
  <si>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</si>
  <si>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</si>
  <si>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</si>
  <si>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</si>
  <si>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</si>
  <si>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</si>
  <si>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</si>
  <si>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</si>
  <si>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</si>
  <si>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</si>
  <si>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</si>
  <si>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</si>
  <si>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</si>
  <si>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</si>
  <si>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</si>
  <si>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</si>
  <si>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</si>
  <si>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</si>
  <si>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</si>
  <si>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</si>
  <si>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</si>
  <si>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</si>
  <si>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</si>
  <si>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</si>
  <si>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</si>
  <si>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</si>
  <si>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</si>
  <si>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</si>
  <si>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</si>
  <si>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</si>
  <si>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</si>
  <si>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</si>
  <si>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</si>
  <si>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</si>
  <si>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</si>
  <si>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</si>
  <si>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</si>
  <si>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</si>
  <si>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</si>
  <si>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</si>
  <si>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</si>
  <si>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</si>
  <si>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</si>
  <si>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</si>
  <si>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</si>
  <si>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</si>
  <si>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</si>
  <si>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</si>
  <si>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</si>
  <si>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</si>
  <si>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</si>
  <si>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</si>
  <si>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</si>
  <si>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</si>
  <si>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</si>
  <si>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</si>
  <si>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</si>
  <si>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</si>
  <si>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</si>
  <si>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</si>
  <si>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</si>
  <si>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</si>
  <si>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</si>
  <si>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</si>
  <si>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</si>
  <si>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</si>
  <si>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</si>
  <si>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</si>
  <si>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</si>
  <si>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</si>
  <si>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</si>
  <si>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</si>
  <si>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</si>
  <si>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</si>
  <si>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</si>
  <si>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</si>
  <si>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</si>
  <si>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</si>
  <si>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</si>
  <si>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</si>
  <si>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</si>
  <si>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</si>
  <si>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</si>
  <si>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</si>
  <si>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</si>
  <si>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</si>
  <si>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</si>
  <si>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</si>
  <si>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</si>
  <si>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</si>
  <si>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</si>
  <si>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</si>
  <si>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</si>
  <si>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</si>
  <si>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</si>
  <si>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</si>
  <si>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</si>
  <si>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</si>
  <si>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</si>
  <si>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</si>
  <si>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</si>
  <si>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</si>
  <si>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</si>
  <si>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</si>
  <si>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</si>
  <si>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</si>
  <si>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</si>
  <si>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</si>
  <si>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</si>
  <si>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</si>
  <si>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</si>
  <si>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</si>
  <si>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</si>
  <si>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</si>
  <si>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</si>
  <si>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</si>
  <si>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</si>
  <si>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</si>
  <si>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</si>
  <si>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</si>
  <si>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</si>
  <si>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</si>
  <si>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</si>
  <si>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</si>
  <si>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</si>
  <si>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</si>
  <si>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</si>
  <si>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</si>
  <si>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</si>
  <si>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</si>
  <si>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</si>
  <si>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</si>
  <si>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</si>
  <si>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</si>
  <si>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</si>
  <si>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</si>
  <si>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</si>
  <si>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</si>
  <si>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</si>
  <si>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</si>
  <si>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</si>
  <si>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</si>
  <si>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</si>
  <si>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</si>
  <si>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</si>
  <si>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</si>
  <si>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</si>
  <si>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</si>
  <si>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</si>
  <si>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</si>
  <si>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</si>
  <si>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</si>
  <si>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</si>
  <si>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</si>
  <si>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</si>
  <si>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</si>
  <si>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</si>
  <si>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</si>
  <si>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</si>
  <si>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</si>
  <si>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</si>
  <si>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</si>
  <si>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</si>
  <si>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</si>
  <si>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</si>
  <si>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</si>
  <si>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</si>
  <si>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</si>
  <si>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</si>
  <si>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</si>
  <si>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</si>
  <si>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</si>
  <si>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</si>
  <si>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</si>
  <si>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</si>
  <si>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</si>
  <si>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</si>
  <si>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</si>
  <si>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</si>
  <si>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</si>
  <si>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</si>
  <si>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</si>
  <si>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</si>
  <si>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</si>
  <si>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</si>
  <si>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</si>
  <si>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</si>
  <si>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</si>
  <si>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</si>
  <si>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</si>
  <si>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</si>
  <si>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</si>
  <si>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</si>
  <si>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</si>
  <si>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</si>
  <si>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</si>
  <si>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</si>
  <si>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</si>
  <si>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</si>
  <si>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</si>
  <si>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</si>
  <si>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</si>
  <si>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</si>
  <si>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</si>
  <si>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</si>
  <si>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</si>
  <si>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</si>
  <si>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</si>
  <si>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</si>
  <si>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</si>
  <si>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</si>
  <si>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</si>
  <si>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</si>
  <si>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</si>
  <si>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</si>
  <si>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</si>
  <si>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</si>
  <si>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</si>
  <si>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</si>
  <si>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</si>
  <si>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</si>
  <si>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</si>
  <si>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</si>
  <si>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</si>
  <si>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</si>
  <si>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</si>
  <si>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</si>
  <si>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</si>
  <si>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</si>
  <si>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</si>
  <si>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</si>
  <si>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</si>
  <si>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</si>
  <si>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</si>
  <si>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</si>
  <si>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</si>
  <si>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</si>
  <si>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</si>
  <si>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</si>
  <si>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</si>
  <si>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</si>
  <si>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</si>
  <si>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</si>
  <si>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</si>
  <si>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</si>
  <si>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</si>
  <si>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</si>
  <si>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</si>
  <si>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</si>
  <si>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</si>
  <si>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</si>
  <si>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</si>
  <si>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</si>
  <si>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</si>
  <si>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</si>
  <si>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</si>
  <si>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</si>
  <si>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</si>
  <si>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</si>
  <si>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</si>
  <si>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</si>
  <si>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</si>
  <si>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</si>
  <si>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</si>
  <si>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</si>
  <si>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</si>
  <si>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</si>
  <si>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</si>
  <si>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</si>
  <si>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</si>
  <si>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</si>
  <si>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</si>
  <si>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</si>
  <si>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</si>
  <si>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</si>
  <si>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</si>
  <si>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</si>
  <si>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</si>
  <si>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</si>
  <si>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</si>
  <si>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</si>
  <si>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</si>
  <si>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</si>
  <si>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</si>
  <si>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</si>
  <si>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</si>
  <si>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</si>
  <si>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</si>
  <si>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</si>
  <si>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</si>
  <si>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</si>
  <si>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</si>
  <si>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</si>
  <si>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</si>
  <si>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</si>
  <si>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</si>
  <si>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</si>
  <si>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</si>
  <si>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</si>
  <si>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</si>
  <si>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</si>
  <si>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</si>
  <si>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</si>
  <si>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</si>
  <si>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</si>
  <si>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</si>
  <si>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</si>
  <si>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</si>
  <si>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</si>
  <si>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</si>
  <si>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</si>
  <si>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</si>
  <si>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</si>
  <si>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</si>
  <si>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</si>
  <si>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</si>
  <si>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</si>
  <si>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</si>
  <si>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</si>
  <si>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</si>
  <si>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</si>
  <si>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</si>
  <si>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</si>
  <si>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</si>
  <si>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</si>
  <si>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</si>
  <si>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</si>
  <si>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</si>
  <si>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</si>
  <si>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</si>
  <si>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</si>
  <si>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</si>
  <si>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</si>
  <si>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</si>
  <si>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</si>
  <si>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</si>
  <si>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</si>
  <si>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</si>
  <si>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</si>
  <si>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</si>
  <si>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</si>
  <si>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</si>
  <si>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</si>
  <si>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</si>
  <si>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</si>
  <si>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</si>
  <si>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</si>
  <si>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</si>
  <si>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</si>
  <si>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</si>
  <si>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</si>
  <si>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</si>
  <si>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</si>
  <si>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</si>
  <si>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</si>
  <si>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</si>
  <si>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</si>
  <si>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</si>
  <si>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</si>
  <si>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</si>
  <si>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</si>
  <si>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</si>
  <si>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</si>
  <si>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</si>
  <si>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</si>
  <si>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</si>
  <si>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</si>
  <si>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</si>
  <si>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</si>
  <si>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</si>
  <si>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</si>
  <si>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</si>
  <si>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</si>
  <si>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</si>
  <si>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</si>
  <si>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</si>
  <si>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</si>
  <si>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</si>
  <si>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</si>
  <si>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</si>
  <si>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</si>
  <si>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</si>
  <si>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</si>
  <si>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</si>
  <si>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</si>
  <si>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</si>
  <si>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</si>
  <si>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</si>
  <si>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</si>
  <si>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</si>
  <si>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</si>
  <si>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</si>
  <si>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</si>
  <si>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</si>
  <si>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</si>
  <si>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</si>
  <si>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</si>
  <si>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</si>
  <si>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</si>
  <si>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</si>
  <si>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</si>
  <si>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</si>
  <si>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</si>
  <si>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</si>
  <si>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</si>
  <si>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</si>
  <si>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</si>
  <si>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</si>
  <si>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</si>
  <si>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</si>
  <si>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</si>
  <si>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</si>
  <si>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</si>
  <si>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</si>
  <si>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</si>
  <si>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</si>
  <si>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</si>
  <si>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</si>
  <si>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</si>
  <si>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</si>
  <si>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</si>
  <si>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</si>
  <si>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</si>
  <si>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</si>
  <si>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</si>
  <si>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</si>
  <si>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</si>
  <si>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</si>
  <si>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</si>
  <si>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</si>
  <si>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</si>
  <si>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</si>
  <si>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</si>
  <si>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</si>
  <si>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</si>
  <si>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</si>
  <si>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</si>
  <si>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</si>
  <si>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</si>
  <si>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</si>
  <si>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</si>
  <si>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</si>
  <si>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</si>
  <si>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</si>
  <si>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</si>
  <si>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</si>
  <si>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</si>
  <si>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</si>
  <si>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</si>
  <si>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</si>
  <si>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</si>
  <si>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</si>
  <si>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</si>
  <si>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</si>
  <si>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</si>
  <si>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</si>
  <si>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</si>
  <si>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</si>
  <si>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</si>
  <si>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</si>
  <si>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</si>
  <si>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</si>
  <si>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</si>
  <si>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</si>
  <si>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</si>
  <si>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</si>
  <si>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</si>
  <si>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</si>
  <si>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</si>
  <si>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</si>
  <si>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</si>
  <si>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</si>
  <si>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</si>
  <si>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</si>
  <si>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</si>
  <si>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</si>
  <si>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</si>
  <si>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</si>
  <si>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</si>
  <si>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</si>
  <si>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</si>
  <si>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</si>
  <si>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</si>
  <si>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</si>
  <si>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</si>
  <si>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</si>
  <si>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</si>
  <si>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</si>
  <si>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</si>
  <si>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</si>
  <si>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</si>
  <si>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</si>
  <si>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</si>
  <si>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</si>
  <si>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</si>
  <si>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</si>
  <si>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</si>
  <si>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</si>
  <si>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</si>
  <si>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</si>
  <si>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</si>
  <si>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</si>
  <si>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</si>
  <si>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</si>
  <si>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</si>
  <si>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</si>
  <si>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</si>
  <si>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</si>
  <si>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</si>
  <si>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</si>
  <si>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</si>
  <si>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</si>
  <si>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</si>
  <si>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</si>
  <si>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</si>
  <si>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</si>
  <si>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</si>
  <si>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</si>
  <si>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</si>
  <si>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</si>
  <si>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</si>
  <si>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</si>
  <si>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</si>
  <si>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</si>
  <si>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</si>
  <si>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</si>
  <si>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</si>
  <si>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</si>
  <si>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</si>
  <si>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</si>
  <si>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</si>
  <si>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</si>
  <si>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</si>
  <si>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</si>
  <si>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</si>
  <si>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</si>
  <si>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</si>
  <si>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</si>
  <si>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</si>
  <si>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</si>
  <si>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</si>
  <si>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</si>
  <si>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</si>
  <si>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</si>
  <si>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</si>
  <si>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</si>
  <si>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</si>
  <si>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</si>
  <si>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</si>
  <si>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</si>
  <si>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</si>
  <si>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</si>
  <si>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</si>
  <si>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</si>
  <si>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</si>
  <si>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</si>
  <si>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</si>
  <si>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</si>
  <si>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</si>
  <si>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</si>
  <si>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</si>
  <si>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</si>
  <si>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</si>
  <si>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</si>
  <si>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</si>
  <si>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</si>
  <si>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</si>
  <si>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</si>
  <si>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</si>
  <si>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</si>
  <si>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</si>
  <si>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</si>
  <si>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</si>
  <si>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</si>
  <si>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</si>
  <si>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</si>
  <si>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</si>
  <si>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</si>
  <si>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</si>
  <si>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</si>
  <si>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</si>
  <si>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</si>
  <si>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</si>
  <si>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</si>
  <si>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</si>
  <si>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</si>
  <si>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</si>
  <si>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</si>
  <si>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</si>
  <si>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</si>
  <si>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</si>
  <si>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</si>
  <si>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</si>
  <si>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</si>
  <si>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</si>
  <si>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</si>
  <si>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</si>
  <si>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</si>
  <si>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</si>
  <si>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</si>
  <si>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</si>
  <si>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</si>
  <si>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</si>
  <si>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</si>
  <si>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</si>
  <si>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</si>
  <si>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</si>
  <si>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</si>
  <si>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</si>
  <si>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</si>
  <si>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</si>
  <si>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</si>
  <si>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</si>
  <si>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</si>
  <si>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</si>
  <si>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</si>
  <si>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</si>
  <si>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</si>
  <si>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</si>
  <si>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</si>
  <si>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</si>
  <si>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</si>
  <si>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</si>
  <si>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</si>
  <si>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</si>
  <si>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</si>
  <si>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</si>
  <si>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</si>
  <si>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</si>
  <si>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</si>
  <si>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</si>
  <si>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</si>
  <si>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</si>
  <si>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</si>
  <si>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</si>
  <si>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</si>
  <si>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</si>
  <si>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</si>
  <si>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</si>
  <si>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</si>
  <si>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</si>
  <si>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</si>
  <si>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</si>
  <si>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</si>
  <si>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</si>
  <si>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</si>
  <si>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</si>
  <si>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</si>
  <si>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</si>
  <si>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</si>
  <si>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</si>
  <si>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</si>
  <si>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</si>
  <si>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</si>
  <si>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</si>
  <si>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</si>
  <si>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</si>
  <si>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</si>
  <si>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</si>
  <si>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</si>
  <si>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</si>
  <si>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</si>
  <si>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</si>
  <si>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</si>
  <si>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</si>
  <si>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</si>
  <si>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</si>
  <si>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</si>
  <si>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</si>
  <si>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</si>
  <si>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</si>
  <si>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</si>
  <si>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</si>
  <si>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</si>
  <si>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</si>
  <si>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</si>
  <si>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</si>
  <si>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</si>
  <si>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</si>
  <si>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</si>
  <si>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</si>
  <si>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</si>
  <si>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</si>
  <si>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</si>
  <si>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</si>
  <si>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</si>
  <si>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</si>
  <si>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</si>
  <si>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</si>
  <si>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</si>
  <si>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</si>
  <si>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</si>
  <si>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</si>
  <si>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</si>
  <si>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</si>
  <si>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</si>
  <si>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</si>
  <si>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</si>
  <si>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</si>
  <si>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</si>
  <si>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</si>
  <si>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</si>
  <si>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</si>
  <si>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</si>
  <si>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</si>
  <si>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</si>
  <si>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</si>
  <si>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</si>
  <si>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</si>
  <si>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</si>
  <si>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</si>
  <si>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</si>
  <si>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</si>
  <si>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</si>
  <si>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</si>
  <si>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</si>
  <si>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</si>
  <si>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</si>
  <si>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</si>
  <si>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</si>
  <si>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</si>
  <si>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</si>
  <si>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</si>
  <si>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</si>
  <si>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</si>
  <si>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</si>
  <si>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</si>
  <si>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</si>
  <si>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</si>
  <si>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</si>
  <si>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</si>
  <si>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</si>
  <si>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</si>
  <si>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</si>
  <si>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</si>
  <si>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</si>
  <si>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</si>
  <si>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</si>
  <si>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</si>
  <si>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</si>
  <si>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</si>
  <si>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</si>
  <si>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</si>
  <si>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</si>
  <si>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</si>
  <si>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</si>
  <si>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</si>
  <si>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</si>
  <si>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</si>
  <si>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</si>
  <si>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</si>
  <si>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</si>
  <si>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</si>
  <si>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</si>
  <si>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</si>
  <si>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</si>
  <si>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</si>
  <si>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</si>
  <si>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</si>
  <si>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</si>
  <si>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</si>
  <si>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</si>
  <si>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</si>
  <si>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</si>
  <si>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</si>
  <si>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</si>
  <si>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</si>
  <si>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</si>
  <si>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</si>
  <si>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</si>
  <si>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</si>
  <si>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</si>
  <si>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</si>
  <si>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</si>
  <si>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</si>
  <si>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</si>
  <si>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</si>
  <si>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</si>
  <si>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</si>
  <si>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</si>
  <si>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</si>
  <si>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</si>
  <si>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</si>
  <si>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</si>
  <si>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</si>
  <si>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</si>
  <si>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</si>
  <si>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</si>
  <si>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</si>
  <si>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</si>
  <si>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</si>
  <si>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</si>
  <si>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</si>
  <si>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</si>
  <si>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</si>
  <si>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</si>
  <si>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</si>
  <si>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</si>
  <si>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</si>
  <si>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</si>
  <si>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</si>
  <si>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</si>
  <si>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</si>
  <si>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</si>
  <si>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</si>
  <si>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</si>
  <si>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</si>
  <si>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</si>
  <si>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</si>
  <si>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</si>
  <si>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</si>
  <si>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</si>
  <si>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</si>
  <si>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</si>
  <si>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</si>
  <si>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</si>
  <si>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</si>
  <si>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</si>
  <si>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</si>
  <si>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</si>
  <si>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</si>
  <si>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</si>
  <si>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</si>
  <si>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</si>
  <si>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</si>
  <si>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</si>
  <si>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</si>
  <si>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</si>
  <si>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</si>
  <si>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</si>
  <si>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</si>
  <si>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</si>
  <si>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</si>
  <si>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</si>
  <si>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</si>
  <si>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</si>
  <si>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</si>
  <si>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</si>
  <si>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</si>
  <si>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</si>
  <si>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</si>
  <si>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</si>
  <si>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</si>
  <si>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</si>
  <si>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</si>
  <si>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</si>
  <si>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</si>
  <si>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</si>
  <si>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</si>
  <si>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</si>
  <si>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</si>
  <si>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</si>
  <si>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</si>
  <si>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</si>
  <si>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</si>
  <si>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</si>
  <si>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</si>
  <si>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</si>
  <si>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</si>
  <si>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</si>
  <si>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</si>
  <si>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</si>
  <si>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</si>
  <si>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</si>
  <si>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</si>
  <si>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</si>
  <si>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</si>
  <si>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</si>
  <si>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</si>
  <si>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</si>
  <si>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</si>
  <si>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</si>
  <si>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</si>
  <si>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</si>
  <si>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</si>
  <si>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</si>
  <si>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</si>
  <si>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</si>
  <si>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</si>
  <si>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</si>
  <si>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</si>
  <si>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</si>
  <si>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</si>
  <si>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</si>
  <si>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</si>
  <si>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</si>
  <si>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</si>
  <si>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</si>
  <si>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</si>
  <si>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</si>
  <si>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</si>
  <si>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</si>
  <si>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</si>
  <si>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</si>
  <si>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</si>
  <si>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</si>
  <si>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</si>
  <si>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</si>
  <si>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</si>
  <si>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</si>
  <si>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</si>
  <si>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</si>
  <si>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</si>
  <si>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</si>
  <si>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</si>
  <si>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</si>
  <si>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</si>
  <si>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</si>
  <si>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</si>
  <si>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</si>
  <si>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</si>
  <si>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</si>
  <si>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</si>
  <si>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</si>
  <si>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</si>
  <si>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</si>
  <si>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</si>
  <si>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</si>
  <si>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</si>
  <si>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</si>
  <si>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</si>
  <si>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</si>
  <si>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</si>
  <si>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</si>
  <si>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</si>
  <si>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</si>
  <si>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</si>
  <si>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</si>
  <si>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</si>
  <si>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</si>
  <si>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</si>
  <si>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</si>
  <si>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</si>
  <si>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</si>
  <si>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</si>
  <si>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</si>
  <si>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</si>
  <si>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</si>
  <si>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</si>
  <si>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</si>
  <si>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</si>
  <si>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</si>
  <si>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</si>
  <si>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</si>
  <si>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</si>
  <si>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</si>
  <si>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</si>
  <si>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</si>
  <si>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</si>
  <si>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</si>
  <si>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</si>
  <si>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</si>
  <si>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</si>
  <si>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</si>
  <si>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</si>
  <si>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</si>
  <si>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</si>
  <si>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</si>
  <si>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</si>
  <si>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</si>
  <si>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</si>
  <si>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</si>
  <si>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</si>
  <si>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</si>
  <si>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</si>
  <si>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</si>
  <si>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</si>
  <si>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</si>
  <si>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</si>
  <si>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</si>
  <si>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</si>
  <si>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</si>
  <si>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</si>
  <si>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</si>
  <si>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</si>
  <si>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</si>
  <si>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</si>
  <si>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</si>
  <si>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</si>
  <si>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</si>
  <si>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</si>
  <si>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</si>
  <si>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</si>
  <si>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</si>
  <si>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</si>
  <si>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</si>
  <si>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</si>
  <si>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</si>
  <si>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</si>
  <si>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</si>
  <si>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</si>
  <si>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</si>
  <si>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</si>
  <si>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</si>
  <si>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</si>
  <si>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</si>
  <si>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</si>
  <si>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</si>
  <si>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</si>
  <si>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</si>
  <si>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</si>
  <si>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</si>
  <si>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</si>
  <si>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</si>
  <si>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</si>
  <si>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</si>
  <si>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</si>
  <si>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</si>
  <si>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</si>
  <si>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</si>
  <si>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</si>
  <si>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</si>
  <si>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</si>
  <si>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</si>
  <si>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</si>
  <si>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</si>
  <si>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</si>
  <si>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</si>
  <si>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</si>
  <si>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</si>
  <si>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</si>
  <si>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</si>
  <si>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</si>
  <si>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</si>
  <si>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</si>
  <si>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</si>
  <si>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</si>
  <si>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</si>
  <si>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</si>
  <si>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</si>
  <si>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</si>
  <si>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</si>
  <si>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</si>
  <si>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</si>
  <si>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</si>
  <si>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</si>
  <si>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</si>
  <si>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</si>
  <si>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</si>
  <si>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</si>
  <si>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</si>
  <si>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</si>
  <si>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</si>
  <si>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</si>
  <si>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</si>
  <si>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</si>
  <si>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</si>
  <si>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</si>
  <si>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</si>
  <si>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</si>
  <si>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</si>
  <si>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</si>
  <si>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</si>
  <si>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</si>
  <si>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</si>
  <si>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</si>
  <si>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</si>
  <si>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</si>
  <si>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</si>
  <si>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</si>
  <si>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</si>
  <si>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</si>
  <si>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</si>
  <si>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</si>
  <si>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</si>
  <si>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</si>
  <si>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</si>
  <si>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</si>
  <si>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</si>
  <si>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</si>
  <si>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</si>
  <si>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</si>
  <si>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</si>
  <si>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</si>
  <si>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</si>
  <si>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</si>
  <si>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</si>
  <si>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</si>
  <si>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</si>
  <si>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</si>
  <si>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</si>
  <si>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</si>
  <si>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</si>
  <si>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</si>
  <si>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</si>
  <si>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</si>
  <si>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</si>
  <si>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</si>
  <si>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</si>
  <si>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</si>
  <si>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</si>
  <si>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</si>
  <si>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</si>
  <si>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</si>
  <si>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</si>
  <si>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</si>
  <si>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</si>
  <si>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</si>
  <si>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</si>
  <si>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</si>
  <si>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</si>
  <si>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</si>
  <si>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</si>
  <si>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</si>
  <si>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</si>
  <si>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</si>
  <si>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</si>
  <si>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</si>
  <si>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</si>
  <si>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</si>
  <si>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</si>
  <si>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</si>
  <si>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</si>
  <si>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</si>
  <si>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</si>
  <si>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</si>
  <si>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</si>
  <si>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</si>
  <si>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</si>
  <si>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</si>
  <si>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</si>
  <si>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</si>
  <si>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</si>
  <si>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</si>
  <si>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</si>
  <si>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</si>
  <si>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</si>
  <si>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</si>
  <si>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</si>
  <si>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</si>
  <si>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</si>
  <si>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</si>
  <si>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</si>
  <si>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</si>
  <si>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</si>
  <si>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</si>
  <si>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</si>
  <si>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</si>
  <si>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</si>
  <si>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</si>
  <si>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</si>
  <si>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</si>
  <si>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</si>
  <si>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</si>
  <si>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</si>
  <si>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</si>
  <si>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</si>
  <si>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</si>
  <si>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</si>
  <si>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</si>
  <si>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</si>
  <si>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</si>
  <si>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</si>
  <si>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</si>
  <si>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</si>
  <si>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</si>
  <si>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</si>
  <si>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</si>
  <si>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</si>
  <si>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</si>
  <si>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</si>
  <si>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</si>
  <si>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</si>
  <si>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</si>
  <si>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</si>
  <si>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</si>
  <si>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</si>
  <si>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</si>
  <si>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</si>
  <si>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</si>
  <si>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</si>
  <si>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</si>
  <si>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</si>
  <si>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</si>
  <si>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</si>
  <si>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</si>
  <si>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</si>
  <si>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</si>
  <si>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</si>
  <si>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</si>
  <si>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</si>
  <si>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</si>
  <si>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</si>
  <si>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</si>
  <si>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</si>
  <si>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</si>
  <si>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</si>
  <si>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</si>
  <si>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</si>
  <si>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</si>
  <si>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</si>
  <si>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</si>
  <si>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</si>
  <si>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</si>
  <si>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</si>
  <si>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</si>
  <si>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</si>
  <si>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</si>
  <si>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</si>
  <si>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</si>
  <si>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</si>
  <si>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</si>
  <si>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</si>
  <si>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</si>
  <si>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</si>
  <si>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</si>
  <si>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</si>
  <si>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</si>
  <si>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</si>
  <si>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</si>
  <si>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</si>
  <si>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</si>
  <si>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</si>
  <si>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</si>
  <si>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</si>
  <si>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</si>
  <si>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</si>
  <si>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</si>
  <si>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</si>
  <si>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</si>
  <si>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</si>
  <si>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</si>
  <si>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</si>
  <si>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</si>
  <si>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</si>
  <si>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</si>
  <si>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</si>
  <si>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</si>
  <si>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</si>
  <si>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</si>
  <si>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</si>
  <si>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</si>
  <si>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</si>
  <si>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</si>
  <si>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</si>
  <si>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</si>
  <si>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</si>
  <si>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</si>
  <si>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</si>
  <si>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</si>
  <si>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</si>
  <si>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</si>
  <si>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</si>
  <si>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</si>
  <si>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</si>
  <si>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</si>
  <si>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</si>
  <si>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</si>
  <si>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</si>
  <si>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</si>
  <si>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</si>
  <si>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</si>
  <si>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</si>
  <si>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</si>
  <si>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</si>
  <si>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</si>
  <si>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</si>
  <si>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</si>
  <si>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</si>
  <si>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</si>
  <si>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</si>
  <si>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</si>
  <si>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</si>
  <si>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</si>
  <si>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</si>
  <si>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</si>
  <si>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</si>
  <si>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</si>
  <si>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</si>
  <si>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</si>
  <si>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</si>
  <si>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</si>
  <si>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</si>
  <si>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</si>
  <si>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</si>
  <si>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</si>
  <si>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</si>
  <si>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</si>
  <si>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</si>
  <si>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</si>
  <si>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</si>
  <si>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</si>
  <si>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</si>
  <si>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</si>
  <si>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</si>
  <si>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</si>
  <si>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</si>
  <si>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</si>
  <si>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</si>
  <si>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</si>
  <si>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</si>
  <si>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</si>
  <si>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</si>
  <si>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</si>
  <si>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</si>
  <si>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</si>
  <si>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</si>
  <si>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</si>
  <si>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</si>
  <si>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</si>
  <si>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</si>
  <si>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</si>
  <si>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</si>
  <si>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</si>
  <si>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</si>
  <si>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</si>
  <si>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</si>
  <si>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</si>
  <si>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</si>
  <si>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</si>
  <si>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</si>
  <si>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</si>
  <si>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</si>
  <si>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</si>
  <si>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</si>
  <si>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</si>
  <si>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</si>
  <si>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</si>
  <si>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</si>
  <si>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</si>
  <si>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</si>
  <si>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</si>
  <si>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</si>
  <si>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</si>
  <si>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</si>
  <si>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</si>
  <si>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</si>
  <si>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</si>
  <si>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</si>
  <si>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</si>
  <si>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</si>
  <si>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</si>
  <si>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</si>
  <si>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</si>
  <si>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</si>
  <si>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</si>
  <si>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</si>
  <si>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</si>
  <si>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</si>
  <si>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</si>
  <si>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</si>
  <si>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</si>
  <si>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</si>
  <si>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</si>
  <si>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</si>
  <si>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</si>
  <si>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</si>
  <si>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</si>
  <si>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</si>
  <si>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</si>
  <si>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</si>
  <si>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</si>
  <si>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</si>
  <si>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</si>
  <si>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</si>
  <si>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</si>
  <si>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</si>
  <si>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</si>
  <si>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</si>
  <si>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</si>
  <si>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</si>
  <si>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</si>
  <si>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</si>
  <si>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</si>
  <si>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</si>
  <si>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</si>
  <si>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</si>
  <si>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</si>
  <si>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</si>
  <si>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</si>
  <si>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</si>
  <si>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</si>
  <si>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</si>
  <si>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</si>
  <si>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</si>
  <si>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</si>
  <si>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</si>
  <si>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</si>
  <si>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</si>
  <si>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</si>
  <si>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</si>
  <si>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</si>
  <si>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</si>
  <si>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</si>
  <si>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</si>
  <si>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</si>
  <si>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</si>
  <si>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</si>
  <si>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</si>
  <si>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</si>
  <si>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</si>
  <si>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</si>
  <si>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</si>
  <si>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</si>
  <si>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</si>
  <si>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</si>
  <si>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</si>
  <si>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</si>
  <si>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</si>
  <si>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</si>
  <si>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</si>
  <si>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</si>
  <si>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</si>
  <si>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</si>
  <si>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</si>
  <si>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</si>
  <si>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</si>
  <si>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</si>
  <si>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</si>
  <si>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</si>
  <si>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</si>
  <si>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</si>
  <si>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</si>
  <si>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</si>
  <si>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</si>
  <si>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</si>
  <si>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</si>
  <si>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</si>
  <si>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</si>
  <si>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</si>
  <si>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</si>
  <si>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</si>
  <si>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</si>
  <si>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</si>
  <si>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</si>
  <si>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</si>
  <si>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</si>
  <si>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</si>
  <si>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</si>
  <si>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</si>
  <si>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</si>
  <si>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</si>
  <si>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</si>
  <si>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</si>
  <si>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</si>
  <si>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</si>
  <si>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</si>
  <si>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</si>
  <si>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</si>
  <si>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</si>
  <si>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</si>
  <si>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</si>
  <si>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</si>
  <si>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</si>
  <si>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</si>
  <si>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</si>
  <si>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</si>
  <si>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</si>
  <si>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</si>
  <si>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</si>
  <si>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</si>
  <si>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</si>
  <si>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</si>
  <si>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</si>
  <si>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</si>
  <si>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</si>
  <si>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</si>
  <si>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</si>
  <si>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</si>
  <si>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</si>
  <si>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</si>
  <si>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</si>
  <si>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</si>
  <si>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</si>
  <si>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</si>
  <si>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</si>
  <si>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</si>
  <si>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</si>
  <si>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</si>
  <si>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</si>
  <si>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</si>
  <si>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</si>
  <si>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</si>
  <si>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</si>
  <si>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</si>
  <si>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</si>
  <si>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</si>
  <si>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</si>
  <si>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</si>
  <si>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</si>
  <si>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</si>
  <si>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</si>
  <si>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</si>
  <si>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</si>
  <si>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</si>
  <si>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</si>
  <si>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</si>
  <si>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</si>
  <si>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</si>
  <si>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</si>
  <si>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</si>
  <si>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</si>
  <si>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</si>
  <si>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</si>
  <si>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</si>
  <si>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</si>
  <si>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</si>
  <si>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</si>
  <si>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</si>
  <si>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</si>
  <si>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</si>
  <si>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</si>
  <si>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</si>
  <si>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</si>
  <si>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</si>
  <si>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</si>
  <si>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</si>
  <si>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</si>
  <si>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</si>
  <si>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</si>
  <si>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</si>
  <si>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</si>
  <si>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</si>
  <si>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</si>
  <si>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</si>
  <si>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</si>
  <si>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</si>
  <si>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</si>
  <si>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</si>
  <si>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</si>
  <si>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</si>
  <si>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</si>
  <si>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</si>
  <si>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</si>
  <si>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</si>
  <si>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</si>
  <si>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</si>
  <si>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</si>
  <si>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</si>
  <si>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</si>
  <si>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</si>
  <si>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</si>
  <si>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</si>
  <si>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</si>
  <si>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</si>
  <si>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</si>
  <si>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</si>
  <si>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</si>
  <si>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</si>
  <si>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</si>
  <si>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</si>
  <si>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</si>
  <si>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</si>
  <si>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</si>
  <si>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</si>
  <si>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</si>
  <si>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</si>
  <si>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</si>
  <si>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</si>
  <si>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</si>
  <si>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</si>
  <si>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</si>
  <si>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</si>
  <si>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</si>
  <si>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</si>
  <si>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</si>
  <si>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</si>
  <si>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</si>
  <si>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</si>
  <si>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</si>
  <si>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</si>
  <si>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</si>
  <si>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</si>
  <si>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</si>
  <si>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</si>
  <si>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</si>
  <si>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</si>
  <si>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</si>
  <si>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</si>
  <si>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</si>
  <si>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</si>
  <si>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</si>
  <si>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</si>
  <si>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</si>
  <si>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</si>
  <si>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</si>
  <si>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</si>
  <si>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</si>
  <si>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</si>
  <si>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</si>
  <si>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</si>
  <si>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</si>
  <si>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</si>
  <si>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</si>
  <si>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</si>
  <si>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</si>
  <si>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</si>
  <si>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</si>
  <si>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</si>
  <si>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</si>
  <si>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</si>
  <si>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</si>
  <si>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</si>
  <si>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</si>
  <si>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</si>
  <si>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</si>
  <si>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</si>
  <si>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</si>
  <si>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</si>
  <si>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</si>
  <si>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</si>
  <si>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</si>
  <si>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</si>
  <si>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</si>
  <si>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</si>
  <si>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</si>
  <si>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</si>
  <si>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</si>
  <si>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</si>
  <si>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</si>
  <si>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</si>
  <si>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</si>
  <si>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</si>
  <si>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</si>
  <si>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</si>
  <si>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</si>
  <si>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</si>
  <si>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</si>
  <si>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</si>
  <si>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</si>
  <si>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</si>
  <si>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</si>
  <si>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</si>
  <si>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</si>
  <si>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</si>
  <si>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</si>
  <si>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</si>
  <si>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</si>
  <si>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</si>
  <si>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</si>
  <si>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</si>
  <si>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</si>
  <si>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</si>
  <si>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</si>
  <si>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</si>
  <si>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</si>
  <si>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</si>
  <si>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</si>
  <si>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</si>
  <si>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</si>
  <si>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</si>
  <si>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</si>
  <si>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</si>
  <si>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</si>
  <si>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</si>
  <si>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</si>
  <si>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</si>
  <si>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</si>
  <si>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</si>
  <si>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</si>
  <si>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</si>
  <si>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</si>
  <si>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</si>
  <si>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</si>
  <si>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</si>
  <si>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</si>
  <si>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</si>
  <si>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</si>
  <si>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</si>
  <si>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</si>
  <si>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</si>
  <si>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</si>
  <si>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</si>
  <si>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</si>
  <si>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</si>
  <si>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</si>
  <si>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</si>
  <si>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</si>
  <si>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</si>
  <si>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</si>
  <si>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</si>
  <si>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</si>
  <si>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</si>
  <si>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</si>
  <si>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</si>
  <si>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</si>
  <si>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</si>
  <si>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</si>
  <si>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</si>
  <si>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</si>
  <si>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</si>
  <si>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</si>
  <si>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</si>
  <si>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</si>
  <si>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</si>
  <si>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</si>
  <si>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</si>
  <si>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</si>
  <si>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</si>
  <si>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</si>
  <si>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</si>
  <si>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</si>
  <si>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</si>
  <si>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</si>
  <si>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</si>
  <si>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</si>
  <si>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</si>
  <si>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</si>
  <si>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</si>
  <si>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</si>
  <si>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</si>
  <si>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</si>
  <si>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</si>
  <si>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</si>
  <si>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</si>
  <si>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</si>
  <si>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</si>
  <si>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</si>
  <si>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</si>
  <si>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</si>
  <si>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</si>
  <si>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</si>
  <si>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</si>
  <si>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</si>
  <si>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</si>
  <si>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</si>
  <si>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</si>
  <si>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</si>
  <si>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</si>
  <si>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</si>
  <si>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</si>
  <si>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</si>
  <si>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</si>
  <si>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</si>
  <si>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</si>
  <si>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</si>
  <si>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</si>
  <si>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</si>
  <si>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</si>
  <si>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</si>
  <si>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</si>
  <si>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</si>
  <si>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</si>
  <si>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</si>
  <si>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</si>
  <si>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</si>
  <si>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</si>
  <si>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</si>
  <si>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</si>
  <si>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</si>
  <si>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</si>
  <si>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</si>
  <si>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</si>
  <si>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</si>
  <si>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</si>
  <si>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</si>
  <si>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</si>
  <si>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</si>
  <si>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</si>
  <si>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</si>
  <si>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</si>
  <si>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</si>
  <si>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</si>
  <si>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</si>
  <si>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</si>
  <si>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</si>
  <si>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</si>
  <si>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</si>
  <si>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</si>
  <si>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</si>
  <si>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</si>
  <si>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</si>
  <si>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</si>
  <si>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</si>
  <si>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</si>
  <si>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</si>
  <si>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</si>
  <si>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</si>
  <si>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</si>
  <si>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</si>
  <si>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</si>
  <si>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</si>
  <si>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</si>
  <si>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</si>
  <si>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</si>
  <si>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</si>
  <si>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</si>
  <si>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</si>
  <si>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</si>
  <si>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</si>
  <si>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</si>
  <si>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</si>
  <si>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</si>
  <si>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</si>
  <si>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</si>
  <si>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</si>
  <si>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</si>
  <si>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</si>
  <si>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</si>
  <si>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</si>
  <si>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</si>
  <si>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</si>
  <si>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</si>
  <si>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</si>
  <si>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</si>
  <si>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</si>
  <si>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</si>
  <si>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</si>
  <si>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</si>
  <si>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</si>
  <si>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</si>
  <si>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</si>
  <si>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</si>
  <si>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</si>
  <si>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</si>
  <si>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</si>
  <si>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</si>
  <si>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</si>
  <si>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</si>
  <si>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</si>
  <si>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</si>
  <si>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</si>
  <si>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</si>
  <si>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</si>
  <si>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</si>
  <si>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</si>
  <si>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</si>
  <si>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</si>
  <si>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</si>
  <si>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</si>
  <si>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</si>
  <si>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</si>
  <si>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</si>
  <si>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</si>
  <si>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</si>
  <si>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</si>
  <si>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</si>
  <si>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</si>
  <si>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</si>
  <si>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</si>
  <si>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</si>
  <si>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</si>
  <si>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</si>
  <si>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</si>
  <si>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</si>
  <si>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</si>
  <si>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</si>
  <si>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</si>
  <si>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</si>
  <si>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</si>
  <si>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</si>
  <si>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</si>
  <si>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</si>
  <si>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</si>
  <si>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</si>
  <si>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</si>
  <si>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</si>
  <si>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</si>
  <si>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</si>
  <si>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</si>
  <si>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</si>
  <si>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</si>
  <si>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</si>
  <si>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</si>
  <si>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</si>
  <si>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</si>
  <si>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</si>
  <si>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</si>
  <si>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</si>
  <si>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</si>
  <si>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</si>
  <si>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</si>
  <si>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</si>
  <si>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</si>
  <si>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</si>
  <si>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</si>
  <si>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</si>
  <si>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</si>
  <si>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</si>
  <si>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</si>
  <si>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</si>
  <si>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</si>
  <si>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</si>
  <si>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</si>
  <si>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</si>
  <si>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</si>
  <si>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</si>
  <si>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</si>
  <si>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</si>
  <si>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</si>
  <si>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</si>
  <si>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</si>
  <si>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</si>
  <si>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</si>
  <si>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</si>
  <si>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</si>
  <si>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</si>
  <si>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</si>
  <si>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</si>
  <si>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</si>
  <si>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</si>
  <si>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</si>
  <si>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</si>
  <si>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</si>
  <si>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</si>
  <si>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</si>
  <si>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</si>
  <si>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</si>
  <si>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</si>
  <si>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</si>
  <si>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</si>
  <si>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</si>
  <si>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</si>
  <si>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</si>
  <si>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</si>
  <si>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</si>
  <si>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</si>
  <si>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</si>
  <si>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</si>
  <si>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</si>
  <si>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</si>
  <si>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</si>
  <si>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</si>
  <si>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</si>
  <si>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</si>
  <si>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</si>
  <si>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</si>
  <si>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</si>
  <si>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</si>
  <si>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</si>
  <si>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</si>
  <si>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</si>
  <si>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</si>
  <si>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</si>
  <si>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</si>
  <si>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</si>
  <si>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</si>
  <si>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</si>
  <si>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</si>
  <si>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</si>
  <si>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</si>
  <si>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</si>
  <si>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</si>
  <si>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</si>
  <si>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</si>
  <si>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</si>
  <si>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</si>
  <si>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</si>
  <si>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</si>
  <si>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</si>
  <si>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</si>
  <si>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</si>
  <si>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</si>
  <si>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</si>
  <si>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</si>
  <si>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</si>
  <si>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</si>
  <si>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</si>
  <si>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</si>
  <si>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</si>
  <si>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</si>
  <si>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</si>
  <si>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</si>
  <si>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</si>
  <si>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</si>
  <si>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</si>
  <si>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</si>
  <si>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</si>
  <si>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</si>
  <si>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</si>
  <si>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</si>
  <si>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</si>
  <si>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</si>
  <si>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</si>
  <si>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</si>
  <si>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</si>
  <si>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</si>
  <si>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</si>
  <si>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</si>
  <si>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</si>
  <si>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</si>
  <si>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</si>
  <si>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</si>
  <si>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</si>
  <si>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</si>
  <si>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</si>
  <si>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</si>
  <si>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</si>
  <si>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</si>
  <si>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</si>
  <si>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</si>
  <si>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</si>
  <si>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</si>
  <si>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</si>
  <si>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</si>
  <si>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</si>
  <si>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</si>
  <si>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</si>
  <si>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</si>
  <si>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</si>
  <si>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</si>
  <si>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</si>
  <si>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</si>
  <si>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</si>
  <si>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</si>
  <si>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</si>
  <si>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</si>
  <si>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</si>
  <si>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</si>
  <si>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</si>
  <si>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</si>
  <si>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</si>
  <si>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</si>
  <si>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</si>
  <si>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</si>
  <si>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</si>
  <si>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</si>
  <si>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</si>
  <si>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</si>
  <si>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</si>
  <si>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</si>
  <si>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</si>
  <si>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</si>
  <si>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</si>
  <si>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</si>
  <si>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</si>
  <si>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</si>
  <si>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</si>
  <si>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</si>
  <si>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</si>
  <si>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</si>
  <si>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</si>
  <si>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</si>
  <si>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</si>
  <si>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</si>
  <si>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</si>
  <si>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</si>
  <si>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</si>
  <si>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</si>
  <si>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</si>
  <si>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</si>
  <si>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</si>
  <si>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</si>
  <si>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</si>
  <si>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</si>
  <si>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</si>
  <si>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</si>
  <si>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</si>
  <si>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</si>
  <si>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</si>
  <si>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</si>
  <si>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</si>
  <si>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</si>
  <si>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</si>
  <si>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</si>
  <si>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</si>
  <si>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</si>
  <si>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</si>
  <si>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</si>
  <si>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</si>
  <si>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</si>
  <si>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</si>
  <si>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</si>
  <si>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</si>
  <si>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</si>
  <si>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</si>
  <si>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</si>
  <si>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</si>
  <si>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</si>
  <si>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</si>
  <si>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</si>
  <si>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</si>
  <si>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</si>
  <si>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</si>
  <si>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</si>
  <si>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</si>
  <si>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</si>
  <si>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</si>
  <si>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</si>
  <si>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</si>
  <si>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</si>
  <si>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</si>
  <si>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</si>
  <si>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</si>
  <si>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</si>
  <si>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</si>
  <si>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</si>
  <si>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</si>
  <si>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</si>
  <si>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</si>
  <si>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</si>
  <si>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</si>
  <si>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</si>
  <si>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</si>
  <si>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</si>
  <si>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</si>
  <si>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</si>
  <si>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</si>
  <si>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</si>
  <si>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</si>
  <si>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</si>
  <si>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</si>
  <si>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</si>
  <si>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</si>
  <si>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</si>
  <si>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</si>
  <si>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</si>
  <si>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</si>
  <si>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</si>
  <si>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</si>
  <si>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</si>
  <si>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</si>
  <si>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</si>
  <si>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</si>
  <si>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</si>
  <si>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</si>
  <si>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</si>
  <si>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</si>
  <si>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</si>
  <si>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</si>
  <si>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</si>
  <si>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</si>
  <si>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</si>
  <si>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</si>
  <si>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</si>
  <si>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</si>
  <si>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</si>
  <si>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</si>
  <si>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</si>
  <si>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</si>
  <si>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</si>
  <si>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</si>
  <si>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</si>
  <si>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</si>
  <si>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</si>
  <si>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</si>
  <si>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</si>
  <si>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</si>
  <si>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</si>
  <si>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</si>
  <si>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</si>
  <si>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</si>
  <si>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</si>
  <si>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</si>
  <si>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</si>
  <si>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</si>
  <si>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</si>
  <si>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</si>
  <si>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</si>
  <si>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</si>
  <si>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</si>
  <si>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</si>
  <si>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</si>
  <si>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</si>
  <si>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</si>
  <si>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</si>
  <si>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</si>
  <si>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</si>
  <si>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</si>
  <si>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</si>
  <si>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</si>
  <si>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</si>
  <si>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</si>
  <si>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</si>
  <si>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</si>
  <si>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</si>
  <si>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</si>
  <si>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</si>
  <si>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</si>
  <si>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</si>
  <si>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</si>
  <si>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</si>
  <si>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</si>
  <si>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</si>
  <si>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</si>
  <si>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</si>
  <si>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</si>
  <si>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</si>
  <si>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</si>
  <si>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</si>
  <si>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</si>
  <si>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</si>
  <si>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</si>
  <si>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</si>
  <si>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</si>
  <si>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</si>
  <si>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</si>
  <si>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</si>
  <si>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</si>
  <si>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</si>
  <si>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</si>
  <si>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</si>
  <si>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</si>
  <si>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</si>
  <si>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</si>
  <si>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</si>
  <si>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</si>
  <si>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</si>
  <si>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</si>
  <si>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</si>
  <si>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</si>
  <si>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</si>
  <si>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</si>
  <si>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</si>
  <si>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</si>
  <si>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</si>
  <si>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</si>
  <si>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</si>
  <si>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</si>
  <si>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</si>
  <si>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</si>
  <si>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</si>
  <si>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</si>
  <si>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</si>
  <si>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</si>
  <si>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</si>
  <si>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</si>
  <si>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</si>
  <si>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</si>
  <si>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</si>
  <si>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</si>
  <si>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</si>
  <si>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</si>
  <si>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</si>
  <si>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</si>
  <si>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</si>
  <si>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</si>
  <si>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</si>
  <si>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</si>
  <si>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</si>
  <si>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</si>
  <si>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</si>
  <si>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</si>
  <si>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</si>
  <si>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</si>
  <si>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</si>
  <si>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</si>
  <si>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</si>
  <si>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</si>
  <si>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</si>
  <si>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</si>
  <si>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</si>
  <si>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</si>
  <si>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</si>
  <si>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</si>
  <si>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</si>
  <si>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</si>
  <si>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</si>
  <si>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</si>
  <si>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</si>
  <si>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</si>
  <si>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</si>
  <si>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</si>
  <si>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</si>
  <si>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</si>
  <si>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</si>
  <si>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</si>
  <si>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</si>
  <si>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</si>
  <si>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</si>
  <si>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</si>
  <si>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</si>
  <si>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</si>
  <si>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</si>
  <si>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</si>
  <si>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</si>
  <si>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</si>
  <si>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</si>
  <si>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</si>
  <si>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</si>
  <si>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</si>
  <si>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</si>
  <si>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</si>
  <si>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</si>
  <si>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</si>
  <si>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</si>
  <si>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</si>
  <si>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</si>
  <si>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</si>
  <si>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</si>
  <si>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</si>
  <si>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</si>
  <si>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</si>
  <si>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</si>
  <si>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</si>
  <si>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</si>
  <si>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</si>
  <si>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</si>
  <si>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</si>
  <si>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</si>
  <si>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</si>
  <si>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</si>
  <si>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</si>
  <si>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</si>
  <si>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</si>
  <si>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</si>
  <si>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</si>
  <si>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</si>
  <si>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</si>
  <si>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</si>
  <si>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</si>
  <si>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</si>
  <si>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</si>
  <si>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</si>
  <si>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</si>
  <si>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</si>
  <si>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</si>
  <si>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</si>
  <si>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</si>
  <si>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</si>
  <si>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</si>
  <si>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</si>
  <si>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</si>
  <si>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</si>
  <si>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</si>
  <si>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</si>
  <si>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</si>
  <si>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</si>
  <si>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</si>
  <si>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</si>
  <si>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</si>
  <si>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</si>
  <si>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</si>
  <si>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</si>
  <si>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</si>
  <si>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</si>
  <si>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</si>
  <si>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</si>
  <si>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</si>
  <si>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</si>
  <si>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</si>
  <si>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</si>
  <si>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</si>
  <si>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</si>
  <si>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</si>
  <si>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</si>
  <si>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</si>
  <si>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</si>
  <si>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</si>
  <si>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</si>
  <si>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</si>
  <si>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</si>
  <si>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</si>
  <si>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</si>
  <si>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</si>
  <si>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</si>
  <si>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</si>
  <si>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</si>
  <si>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</si>
  <si>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</si>
  <si>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</si>
  <si>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</si>
  <si>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</si>
  <si>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</si>
  <si>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</si>
  <si>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</si>
  <si>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</si>
  <si>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</si>
  <si>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</si>
  <si>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</si>
  <si>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</si>
  <si>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</si>
  <si>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</si>
  <si>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</si>
  <si>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</si>
  <si>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</si>
  <si>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</si>
  <si>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</si>
  <si>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</si>
  <si>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</si>
  <si>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</si>
  <si>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</si>
  <si>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</si>
  <si>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</si>
  <si>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</si>
  <si>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</si>
  <si>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</si>
  <si>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</si>
  <si>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</si>
  <si>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</si>
  <si>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</si>
  <si>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</si>
  <si>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</si>
  <si>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</si>
  <si>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</si>
  <si>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</si>
  <si>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</si>
  <si>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</si>
  <si>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</si>
  <si>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</si>
  <si>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</si>
  <si>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</si>
  <si>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</si>
  <si>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</si>
  <si>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</si>
  <si>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</si>
  <si>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</si>
  <si>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</si>
  <si>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</si>
  <si>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</si>
  <si>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</si>
  <si>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</si>
  <si>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</si>
  <si>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</si>
  <si>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</si>
  <si>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</si>
  <si>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</si>
  <si>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</si>
  <si>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</si>
  <si>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</si>
  <si>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</si>
  <si>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</si>
  <si>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</si>
  <si>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</si>
  <si>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</si>
  <si>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</si>
  <si>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</si>
  <si>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</si>
  <si>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</si>
  <si>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</si>
  <si>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</si>
  <si>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</si>
  <si>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</si>
  <si>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</si>
  <si>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</si>
  <si>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</si>
  <si>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</si>
  <si>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</si>
  <si>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</si>
  <si>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</si>
  <si>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</si>
  <si>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</si>
  <si>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</si>
  <si>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</si>
  <si>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</si>
  <si>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</si>
  <si>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</si>
  <si>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</si>
  <si>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</si>
  <si>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</si>
  <si>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</si>
  <si>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</si>
  <si>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</si>
  <si>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</si>
  <si>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</si>
  <si>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</si>
  <si>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</si>
  <si>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</si>
  <si>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</si>
  <si>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</si>
  <si>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</si>
  <si>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</si>
  <si>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</si>
  <si>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</si>
  <si>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</si>
  <si>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</si>
  <si>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</si>
  <si>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</si>
  <si>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</si>
  <si>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</si>
  <si>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</si>
  <si>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</si>
  <si>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</si>
  <si>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</si>
  <si>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</si>
  <si>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</si>
  <si>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</si>
  <si>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</si>
  <si>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</si>
  <si>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</si>
  <si>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</si>
  <si>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</si>
  <si>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</si>
  <si>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</si>
  <si>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</si>
  <si>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</si>
  <si>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</si>
  <si>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</si>
  <si>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</si>
  <si>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</si>
  <si>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</si>
  <si>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</si>
  <si>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</si>
  <si>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</si>
  <si>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</si>
  <si>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</si>
  <si>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</si>
  <si>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</si>
  <si>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</si>
  <si>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</si>
  <si>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</si>
  <si>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</si>
  <si>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</si>
  <si>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</si>
  <si>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</si>
  <si>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</si>
  <si>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</si>
  <si>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</si>
  <si>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</si>
  <si>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</si>
  <si>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</si>
  <si>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</si>
  <si>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</si>
  <si>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</si>
  <si>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</si>
  <si>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</si>
  <si>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</si>
  <si>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</si>
  <si>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</si>
  <si>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</si>
  <si>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</si>
  <si>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</si>
  <si>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</si>
  <si>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</si>
  <si>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</si>
  <si>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</si>
  <si>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</si>
  <si>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</si>
  <si>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</si>
  <si>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</si>
  <si>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</si>
  <si>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</si>
  <si>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</si>
  <si>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</si>
  <si>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</si>
  <si>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</si>
  <si>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</si>
  <si>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</si>
  <si>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</si>
  <si>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</si>
  <si>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</si>
  <si>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</si>
  <si>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</si>
  <si>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</si>
  <si>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</si>
  <si>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</si>
  <si>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</si>
  <si>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</si>
  <si>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</si>
  <si>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</si>
  <si>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</si>
  <si>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</si>
  <si>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</si>
  <si>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</si>
  <si>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</si>
  <si>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</si>
  <si>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</si>
  <si>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</si>
  <si>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</si>
  <si>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</si>
  <si>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</si>
  <si>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</si>
  <si>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</si>
  <si>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</si>
  <si>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</si>
  <si>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</si>
  <si>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</si>
  <si>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</si>
  <si>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</si>
  <si>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</si>
  <si>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</si>
  <si>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</si>
  <si>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</si>
  <si>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</si>
  <si>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</si>
  <si>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</si>
  <si>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</si>
  <si>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</si>
  <si>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</si>
  <si>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</si>
  <si>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</si>
  <si>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</si>
  <si>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</si>
  <si>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</si>
  <si>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</si>
  <si>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</si>
  <si>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</si>
  <si>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</si>
  <si>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</si>
  <si>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</si>
  <si>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</si>
  <si>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</si>
  <si>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</si>
  <si>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</si>
  <si>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</si>
  <si>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</si>
  <si>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</si>
  <si>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</si>
  <si>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</si>
  <si>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</si>
  <si>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</si>
  <si>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</si>
  <si>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</si>
  <si>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</si>
  <si>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</si>
  <si>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</si>
  <si>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</si>
  <si>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</si>
  <si>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</si>
  <si>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</si>
  <si>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</si>
  <si>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</si>
  <si>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</si>
  <si>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</si>
  <si>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</si>
  <si>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</si>
  <si>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</si>
  <si>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</si>
  <si>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</si>
  <si>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</si>
  <si>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</si>
  <si>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</si>
  <si>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</si>
  <si>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</si>
  <si>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</si>
  <si>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</si>
  <si>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</si>
  <si>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</si>
  <si>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</si>
  <si>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</si>
  <si>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</si>
  <si>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</si>
  <si>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</si>
  <si>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</si>
  <si>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</si>
  <si>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</si>
  <si>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</si>
  <si>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</si>
  <si>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</si>
  <si>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</si>
  <si>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</si>
  <si>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</si>
  <si>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</si>
  <si>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</si>
  <si>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</si>
  <si>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</si>
  <si>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</si>
  <si>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</si>
  <si>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</si>
  <si>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</si>
  <si>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</si>
  <si>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</si>
  <si>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</si>
  <si>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</si>
  <si>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</si>
  <si>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</si>
  <si>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</si>
  <si>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</si>
  <si>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</si>
  <si>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</si>
  <si>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</si>
  <si>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</si>
  <si>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</si>
  <si>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</si>
  <si>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</si>
  <si>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</si>
  <si>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</si>
  <si>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</si>
  <si>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</si>
  <si>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</si>
  <si>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</si>
  <si>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</si>
  <si>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</si>
  <si>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</si>
  <si>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</si>
  <si>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</si>
  <si>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</si>
  <si>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</si>
  <si>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</si>
  <si>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</si>
  <si>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</si>
  <si>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</si>
  <si>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</si>
  <si>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</si>
  <si>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</si>
  <si>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</si>
  <si>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</si>
  <si>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</si>
  <si>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</si>
  <si>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</si>
  <si>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</si>
  <si>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</si>
  <si>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</si>
  <si>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</si>
  <si>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</si>
  <si>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</si>
  <si>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</si>
  <si>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</si>
  <si>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</si>
  <si>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</si>
  <si>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</si>
  <si>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</si>
  <si>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</si>
  <si>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</si>
  <si>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</si>
  <si>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</si>
  <si>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</si>
  <si>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</si>
  <si>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</si>
  <si>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</si>
  <si>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</si>
  <si>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</si>
  <si>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</si>
  <si>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</si>
  <si>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</si>
  <si>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</si>
  <si>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</si>
  <si>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</si>
  <si>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</si>
  <si>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</si>
  <si>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</si>
  <si>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</si>
  <si>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</si>
  <si>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</si>
  <si>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</si>
  <si>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</si>
  <si>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</si>
  <si>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</si>
  <si>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</si>
  <si>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</si>
  <si>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</si>
  <si>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</si>
  <si>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</si>
  <si>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</si>
  <si>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</si>
  <si>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</si>
  <si>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</si>
  <si>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</si>
  <si>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</si>
  <si>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</si>
  <si>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</si>
  <si>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</si>
  <si>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</si>
  <si>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</si>
  <si>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</si>
  <si>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</si>
  <si>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</si>
  <si>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</si>
  <si>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</si>
  <si>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</si>
  <si>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</si>
  <si>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</si>
  <si>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</si>
  <si>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</si>
  <si>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</si>
  <si>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</si>
  <si>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</si>
  <si>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</si>
  <si>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</si>
  <si>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</si>
  <si>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</si>
  <si>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</si>
  <si>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</si>
  <si>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</si>
  <si>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</si>
  <si>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</si>
  <si>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</si>
  <si>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</si>
  <si>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</si>
  <si>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</si>
  <si>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</si>
  <si>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</si>
  <si>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</si>
  <si>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</si>
  <si>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</si>
  <si>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</si>
  <si>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</si>
  <si>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</si>
  <si>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</si>
  <si>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</si>
  <si>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</si>
  <si>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</si>
  <si>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</si>
  <si>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</si>
  <si>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</si>
  <si>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</si>
  <si>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</si>
  <si>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</si>
  <si>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</si>
  <si>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</si>
  <si>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</si>
  <si>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</si>
  <si>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</si>
  <si>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</si>
  <si>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</si>
  <si>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</si>
  <si>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</si>
  <si>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</si>
  <si>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</si>
  <si>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</si>
  <si>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</si>
  <si>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</si>
  <si>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</si>
  <si>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</si>
  <si>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</si>
  <si>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</si>
  <si>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</si>
  <si>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</si>
  <si>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</si>
  <si>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</si>
  <si>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</si>
  <si>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</si>
  <si>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</si>
  <si>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</si>
  <si>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</si>
  <si>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</si>
  <si>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</si>
  <si>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</si>
  <si>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</si>
  <si>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</si>
  <si>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</si>
  <si>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</si>
  <si>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</si>
  <si>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</si>
  <si>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</si>
  <si>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</si>
  <si>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</si>
  <si>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</si>
  <si>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</si>
  <si>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</si>
  <si>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</si>
  <si>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</si>
  <si>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</si>
  <si>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</si>
  <si>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</si>
  <si>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</si>
  <si>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</si>
  <si>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</si>
  <si>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</si>
  <si>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</si>
  <si>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</si>
  <si>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</si>
  <si>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</si>
  <si>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</si>
  <si>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</si>
  <si>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</si>
  <si>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</si>
  <si>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</si>
  <si>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</si>
  <si>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</si>
  <si>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</si>
  <si>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</si>
  <si>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</si>
  <si>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</si>
  <si>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</si>
  <si>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</si>
  <si>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</si>
  <si>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</si>
  <si>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</si>
  <si>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</si>
  <si>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</si>
  <si>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</si>
  <si>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</si>
  <si>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</si>
  <si>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</si>
  <si>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</si>
  <si>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</si>
  <si>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</si>
  <si>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</si>
  <si>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</si>
  <si>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</si>
  <si>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</si>
  <si>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</si>
  <si>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</si>
  <si>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</si>
  <si>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</si>
  <si>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</si>
  <si>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</si>
  <si>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</si>
  <si>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</si>
  <si>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</si>
  <si>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</si>
  <si>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</si>
  <si>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</si>
  <si>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</si>
  <si>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</si>
  <si>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</si>
  <si>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</si>
  <si>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</si>
  <si>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</si>
  <si>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</si>
  <si>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</si>
  <si>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</si>
  <si>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</si>
  <si>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</si>
  <si>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</si>
  <si>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</si>
  <si>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</si>
  <si>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</si>
  <si>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</si>
  <si>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</si>
  <si>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</si>
  <si>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</si>
  <si>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</si>
  <si>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</si>
  <si>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</si>
  <si>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</si>
  <si>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</si>
  <si>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</si>
  <si>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</si>
  <si>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</si>
  <si>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</si>
  <si>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</si>
  <si>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</si>
  <si>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</si>
  <si>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</si>
  <si>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</si>
  <si>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</si>
  <si>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</si>
  <si>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</si>
  <si>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</si>
  <si>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</si>
  <si>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</si>
  <si>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</si>
  <si>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</si>
  <si>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</si>
  <si>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</si>
  <si>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</si>
  <si>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</si>
  <si>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</si>
  <si>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</si>
  <si>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</si>
  <si>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</si>
  <si>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</si>
  <si>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</si>
  <si>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</si>
  <si>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</si>
  <si>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</si>
  <si>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</si>
  <si>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</si>
  <si>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</si>
  <si>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</si>
  <si>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</si>
  <si>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</si>
  <si>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</si>
  <si>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</si>
  <si>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</si>
  <si>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</si>
  <si>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</si>
  <si>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</si>
  <si>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</si>
  <si>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</si>
  <si>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</si>
  <si>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</si>
  <si>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</si>
  <si>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</si>
  <si>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</si>
  <si>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</si>
  <si>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</si>
  <si>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</si>
  <si>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</si>
  <si>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</si>
  <si>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</si>
  <si>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</si>
  <si>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</si>
  <si>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</si>
  <si>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</si>
  <si>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</si>
  <si>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</si>
  <si>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</si>
  <si>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</si>
  <si>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</si>
  <si>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</si>
  <si>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</si>
  <si>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</si>
  <si>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</si>
  <si>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</si>
  <si>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</si>
  <si>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</si>
  <si>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</si>
  <si>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</si>
  <si>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</si>
  <si>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</si>
  <si>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</si>
  <si>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</si>
  <si>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</si>
  <si>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</si>
  <si>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</si>
  <si>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</si>
  <si>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</si>
  <si>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</si>
  <si>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</si>
  <si>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</si>
  <si>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</si>
  <si>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</si>
  <si>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</si>
  <si>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</si>
  <si>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</si>
  <si>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</si>
  <si>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</si>
  <si>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</si>
  <si>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</si>
  <si>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</si>
  <si>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</si>
  <si>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</si>
  <si>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</si>
  <si>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</si>
  <si>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</si>
  <si>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</si>
  <si>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</si>
  <si>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</si>
  <si>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</si>
  <si>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</si>
  <si>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</si>
  <si>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</si>
  <si>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</si>
  <si>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</si>
  <si>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</si>
  <si>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</si>
  <si>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</si>
  <si>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</si>
  <si>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</si>
  <si>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</si>
  <si>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</si>
  <si>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</si>
  <si>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</si>
  <si>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</si>
  <si>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</si>
  <si>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</si>
  <si>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</si>
  <si>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</si>
  <si>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</si>
  <si>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</si>
  <si>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</si>
  <si>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</si>
  <si>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</si>
  <si>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</si>
  <si>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</si>
  <si>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</si>
  <si>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</si>
  <si>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</si>
  <si>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</si>
  <si>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</si>
  <si>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</si>
  <si>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</si>
  <si>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</si>
  <si>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</si>
  <si>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</si>
  <si>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</si>
  <si>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</si>
  <si>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</si>
  <si>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</si>
  <si>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</si>
  <si>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</si>
  <si>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</si>
  <si>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</si>
  <si>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</si>
  <si>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</si>
  <si>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</si>
  <si>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</si>
  <si>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</si>
  <si>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</si>
  <si>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</si>
  <si>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</si>
  <si>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</si>
  <si>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</si>
  <si>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</si>
  <si>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</si>
  <si>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</si>
  <si>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</si>
  <si>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</si>
  <si>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</si>
  <si>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</si>
  <si>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</si>
  <si>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</si>
  <si>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</si>
  <si>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</si>
  <si>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</si>
  <si>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</si>
  <si>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</si>
  <si>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</si>
  <si>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</si>
  <si>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</si>
  <si>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</si>
  <si>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</si>
  <si>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</si>
  <si>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</si>
  <si>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</si>
  <si>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</si>
  <si>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</si>
  <si>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</si>
  <si>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</si>
  <si>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</si>
  <si>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</si>
  <si>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</si>
  <si>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</si>
  <si>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</si>
  <si>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</si>
  <si>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</si>
  <si>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</si>
  <si>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</si>
  <si>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</si>
  <si>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</si>
  <si>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</si>
  <si>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</si>
  <si>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</si>
  <si>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</si>
  <si>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</si>
  <si>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</si>
  <si>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</si>
  <si>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</si>
  <si>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</si>
  <si>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</si>
  <si>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</si>
  <si>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</si>
  <si>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</si>
  <si>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</si>
  <si>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</si>
  <si>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</si>
  <si>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</si>
  <si>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</si>
  <si>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</si>
  <si>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</si>
  <si>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</si>
  <si>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</si>
  <si>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</si>
  <si>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</si>
  <si>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</si>
  <si>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</si>
  <si>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</si>
  <si>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</si>
  <si>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</si>
  <si>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</si>
  <si>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</si>
  <si>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</si>
  <si>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</si>
  <si>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</si>
  <si>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</si>
  <si>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</si>
  <si>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</si>
  <si>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</si>
  <si>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</si>
  <si>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</si>
  <si>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</si>
  <si>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</si>
  <si>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</si>
  <si>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</si>
  <si>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</si>
  <si>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</si>
  <si>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</si>
  <si>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</si>
  <si>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</si>
  <si>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</si>
  <si>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</si>
  <si>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</si>
  <si>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</si>
  <si>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</si>
  <si>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</si>
  <si>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</si>
  <si>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</si>
  <si>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</si>
  <si>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</si>
  <si>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</si>
  <si>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</si>
  <si>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</si>
  <si>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</si>
  <si>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</si>
  <si>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</si>
  <si>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</si>
  <si>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</si>
  <si>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</si>
  <si>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</si>
  <si>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</si>
  <si>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</si>
  <si>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</si>
  <si>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</si>
  <si>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</si>
  <si>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</si>
  <si>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</si>
  <si>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</si>
  <si>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</si>
  <si>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</si>
  <si>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</si>
  <si>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</si>
  <si>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</si>
  <si>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</si>
  <si>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</si>
  <si>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</si>
  <si>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</si>
  <si>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</si>
  <si>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</si>
  <si>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</si>
  <si>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</si>
  <si>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</si>
  <si>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</si>
  <si>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</si>
  <si>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</si>
  <si>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</si>
  <si>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</si>
  <si>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</si>
  <si>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</si>
  <si>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</si>
  <si>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</si>
  <si>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</si>
  <si>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</si>
  <si>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</si>
  <si>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</si>
  <si>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</si>
  <si>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</si>
  <si>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</si>
  <si>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</si>
  <si>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</si>
  <si>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</si>
  <si>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</si>
  <si>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</si>
  <si>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</si>
  <si>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</si>
  <si>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</si>
  <si>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</si>
  <si>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</si>
  <si>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</si>
  <si>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</si>
  <si>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</si>
  <si>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</si>
  <si>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</si>
  <si>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</si>
  <si>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</si>
  <si>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</si>
  <si>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</si>
  <si>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</si>
  <si>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</si>
  <si>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</si>
  <si>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</si>
  <si>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</si>
  <si>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</si>
  <si>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</si>
  <si>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</si>
  <si>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</si>
  <si>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</si>
  <si>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</si>
  <si>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</si>
  <si>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</si>
  <si>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</si>
  <si>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</si>
  <si>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</si>
  <si>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</si>
  <si>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</si>
  <si>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</si>
  <si>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</si>
  <si>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</si>
  <si>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</si>
  <si>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</si>
  <si>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</si>
  <si>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</si>
  <si>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</si>
  <si>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</si>
  <si>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</si>
  <si>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</si>
  <si>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</si>
  <si>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</si>
  <si>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</si>
  <si>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</si>
  <si>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</si>
  <si>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</si>
  <si>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</si>
  <si>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</si>
  <si>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</si>
  <si>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</si>
  <si>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</si>
  <si>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</si>
  <si>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</si>
  <si>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</si>
  <si>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</si>
  <si>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</si>
  <si>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</si>
  <si>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</si>
  <si>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</si>
  <si>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</si>
  <si>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</si>
  <si>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</si>
  <si>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</si>
  <si>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</si>
  <si>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</si>
  <si>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</si>
  <si>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</si>
  <si>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</si>
  <si>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</si>
  <si>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</si>
  <si>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</si>
  <si>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</si>
  <si>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</si>
  <si>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</si>
  <si>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</si>
  <si>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</si>
  <si>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</si>
  <si>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</si>
  <si>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</si>
  <si>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</si>
  <si>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</si>
  <si>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</si>
  <si>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</si>
  <si>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</si>
  <si>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</si>
  <si>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</si>
  <si>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</si>
  <si>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</si>
  <si>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</si>
  <si>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</si>
  <si>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</si>
  <si>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</si>
  <si>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</si>
  <si>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</si>
  <si>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</si>
  <si>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</si>
  <si>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</si>
  <si>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</si>
  <si>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</si>
  <si>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</si>
  <si>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</si>
  <si>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</si>
  <si>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</si>
  <si>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</si>
  <si>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</si>
  <si>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</si>
  <si>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</si>
  <si>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</si>
  <si>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</si>
  <si>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</si>
  <si>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</si>
  <si>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</si>
  <si>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</si>
  <si>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</si>
  <si>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</si>
  <si>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</si>
  <si>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</si>
  <si>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</si>
  <si>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</si>
  <si>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</si>
  <si>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</si>
  <si>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</si>
  <si>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</si>
  <si>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</si>
  <si>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</si>
  <si>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</si>
  <si>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</si>
  <si>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</si>
  <si>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</si>
  <si>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</si>
  <si>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</si>
  <si>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</si>
  <si>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</si>
  <si>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</si>
  <si>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</si>
  <si>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</si>
  <si>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</si>
  <si>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</si>
  <si>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</si>
  <si>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</si>
  <si>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</si>
  <si>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</si>
  <si>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</si>
  <si>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</si>
  <si>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</si>
  <si>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</si>
  <si>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</si>
  <si>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</si>
  <si>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</si>
  <si>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</si>
  <si>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</si>
  <si>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</si>
  <si>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</si>
  <si>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</si>
  <si>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</si>
  <si>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</si>
  <si>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</si>
  <si>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</si>
  <si>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</si>
  <si>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</si>
  <si>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</si>
  <si>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</si>
  <si>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</si>
  <si>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</si>
  <si>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</si>
  <si>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</si>
  <si>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</si>
  <si>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</si>
  <si>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</si>
  <si>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</si>
  <si>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</si>
  <si>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</si>
  <si>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</si>
  <si>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</si>
  <si>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</si>
  <si>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</si>
  <si>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</si>
  <si>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</si>
  <si>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</si>
  <si>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</si>
  <si>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</si>
  <si>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</si>
  <si>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</si>
  <si>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</si>
  <si>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</si>
  <si>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</si>
  <si>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</si>
  <si>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</si>
  <si>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</si>
  <si>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</si>
  <si>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</si>
  <si>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</si>
  <si>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</si>
  <si>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</si>
  <si>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</si>
  <si>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</si>
  <si>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</si>
  <si>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</si>
  <si>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</si>
  <si>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</si>
  <si>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</si>
  <si>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</si>
  <si>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</si>
  <si>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</si>
  <si>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</si>
  <si>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</si>
  <si>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</si>
  <si>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</si>
  <si>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</si>
  <si>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</si>
  <si>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</si>
  <si>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</si>
  <si>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</si>
  <si>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</si>
  <si>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</si>
  <si>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</si>
  <si>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</si>
  <si>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</si>
  <si>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</si>
  <si>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</si>
  <si>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</si>
  <si>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</si>
  <si>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</si>
  <si>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</si>
  <si>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</si>
  <si>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</si>
  <si>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</si>
  <si>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</si>
  <si>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</si>
  <si>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</si>
  <si>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</si>
  <si>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</si>
  <si>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</si>
  <si>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</si>
  <si>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</si>
  <si>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</si>
  <si>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</si>
  <si>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</si>
  <si>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</si>
  <si>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</si>
  <si>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</si>
  <si>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</si>
  <si>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</si>
  <si>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</si>
  <si>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</si>
  <si>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</si>
  <si>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</si>
  <si>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</si>
  <si>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</si>
  <si>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</si>
  <si>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</si>
  <si>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</si>
  <si>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</si>
  <si>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</si>
  <si>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</si>
  <si>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</si>
  <si>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</si>
  <si>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</si>
  <si>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</si>
  <si>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</si>
  <si>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</si>
  <si>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</si>
  <si>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</si>
  <si>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</si>
  <si>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</si>
  <si>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</si>
  <si>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</si>
  <si>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</si>
  <si>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</si>
  <si>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</si>
  <si>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</si>
  <si>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</si>
  <si>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</si>
  <si>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</si>
  <si>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</si>
  <si>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</si>
  <si>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</si>
  <si>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</si>
  <si>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</si>
  <si>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</si>
  <si>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</si>
  <si>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</si>
  <si>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</si>
  <si>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</si>
  <si>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</si>
  <si>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</si>
  <si>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</si>
  <si>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</si>
  <si>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</si>
  <si>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</si>
  <si>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</si>
  <si>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</si>
  <si>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</si>
  <si>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</si>
  <si>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</si>
  <si>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</si>
  <si>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</si>
  <si>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</si>
  <si>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</si>
  <si>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</si>
  <si>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</si>
  <si>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</si>
  <si>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</si>
  <si>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</si>
  <si>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</si>
  <si>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</si>
  <si>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</si>
  <si>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</si>
  <si>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</si>
  <si>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</si>
  <si>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</si>
  <si>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</si>
  <si>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</si>
  <si>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</si>
  <si>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</si>
  <si>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</si>
  <si>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</si>
  <si>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</si>
  <si>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</si>
  <si>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</si>
  <si>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</si>
  <si>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</si>
  <si>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</si>
  <si>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</si>
  <si>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</si>
  <si>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</si>
  <si>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</si>
  <si>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</si>
  <si>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</si>
  <si>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</si>
  <si>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</si>
  <si>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</si>
  <si>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</si>
  <si>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</si>
  <si>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</si>
  <si>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</si>
  <si>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</si>
  <si>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</si>
  <si>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</si>
  <si>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</si>
  <si>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</si>
  <si>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</si>
  <si>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</si>
  <si>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</si>
  <si>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</si>
  <si>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</si>
  <si>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</si>
  <si>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</si>
  <si>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</si>
  <si>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</si>
  <si>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</si>
  <si>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</si>
  <si>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</si>
  <si>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</si>
  <si>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</si>
  <si>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</si>
  <si>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</si>
  <si>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</si>
  <si>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</si>
  <si>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</si>
  <si>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</si>
  <si>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</si>
  <si>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</si>
  <si>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</si>
  <si>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</si>
  <si>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</si>
  <si>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</si>
  <si>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</si>
  <si>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</si>
  <si>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</si>
  <si>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</si>
  <si>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</si>
  <si>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</si>
  <si>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</si>
  <si>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</si>
  <si>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</si>
  <si>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</si>
  <si>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</si>
  <si>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</si>
  <si>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</si>
  <si>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</si>
  <si>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</si>
  <si>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</si>
  <si>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</si>
  <si>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</si>
  <si>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</si>
  <si>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</si>
  <si>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</si>
  <si>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</si>
  <si>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</si>
  <si>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</si>
  <si>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</si>
  <si>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</si>
  <si>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</si>
  <si>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</si>
  <si>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</si>
  <si>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</si>
  <si>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</si>
  <si>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</si>
  <si>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</si>
  <si>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</si>
  <si>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</si>
  <si>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</si>
  <si>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</si>
  <si>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</si>
  <si>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</si>
  <si>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</si>
  <si>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</si>
  <si>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</si>
  <si>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</si>
  <si>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</si>
  <si>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</si>
  <si>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</si>
  <si>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</si>
  <si>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</si>
  <si>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</si>
  <si>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</si>
  <si>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</si>
  <si>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</si>
  <si>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</si>
  <si>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</si>
  <si>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</si>
  <si>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</si>
  <si>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</si>
  <si>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</si>
  <si>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</si>
  <si>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</si>
  <si>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</si>
  <si>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</si>
  <si>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</si>
  <si>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</si>
  <si>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</si>
  <si>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</si>
  <si>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</si>
  <si>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</si>
  <si>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</si>
  <si>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</si>
  <si>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</si>
  <si>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</si>
  <si>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</si>
  <si>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</si>
  <si>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</si>
  <si>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</si>
  <si>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</si>
  <si>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</si>
  <si>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</si>
  <si>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</si>
  <si>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</si>
  <si>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</si>
  <si>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</si>
  <si>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</si>
  <si>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</si>
  <si>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</si>
  <si>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</si>
  <si>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</si>
  <si>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</si>
  <si>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</si>
  <si>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</si>
  <si>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</si>
  <si>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</si>
  <si>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</si>
  <si>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</si>
  <si>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</si>
  <si>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</si>
  <si>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</si>
  <si>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</si>
  <si>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</si>
  <si>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</si>
  <si>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</si>
  <si>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</si>
  <si>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</si>
  <si>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</si>
  <si>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</si>
  <si>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</si>
  <si>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</si>
  <si>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</si>
  <si>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</si>
  <si>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</si>
  <si>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</si>
  <si>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</si>
  <si>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</si>
  <si>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</si>
  <si>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</si>
  <si>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</si>
  <si>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</si>
  <si>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</si>
  <si>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</si>
  <si>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</si>
  <si>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</si>
  <si>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</si>
  <si>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</si>
  <si>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</si>
  <si>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</si>
  <si>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</si>
  <si>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</si>
  <si>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</si>
  <si>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</si>
  <si>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</si>
  <si>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</si>
  <si>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</si>
  <si>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</si>
  <si>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</si>
  <si>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</si>
  <si>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</si>
  <si>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</si>
  <si>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</si>
  <si>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</si>
  <si>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</si>
  <si>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</si>
  <si>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</si>
  <si>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</si>
  <si>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</si>
  <si>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</si>
  <si>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</si>
  <si>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</si>
  <si>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</si>
  <si>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</si>
  <si>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</si>
  <si>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</si>
  <si>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</si>
  <si>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</si>
  <si>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</si>
  <si>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</si>
  <si>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</si>
  <si>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</si>
  <si>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</si>
  <si>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</si>
  <si>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</si>
  <si>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</si>
  <si>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</si>
  <si>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</si>
  <si>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</si>
  <si>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</si>
  <si>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</si>
  <si>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</si>
  <si>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</si>
  <si>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</si>
  <si>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</si>
  <si>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</si>
  <si>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</si>
  <si>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</si>
  <si>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</si>
  <si>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</si>
  <si>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</si>
  <si>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</si>
  <si>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</si>
  <si>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</si>
  <si>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</si>
  <si>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</si>
  <si>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</si>
  <si>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</si>
  <si>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</si>
  <si>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</si>
  <si>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</si>
  <si>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</si>
  <si>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</si>
  <si>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</si>
  <si>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</si>
  <si>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</si>
  <si>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</si>
  <si>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</si>
  <si>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</si>
  <si>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</si>
  <si>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</si>
  <si>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</si>
  <si>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</si>
  <si>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</si>
  <si>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</si>
  <si>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</si>
  <si>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</si>
  <si>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</si>
  <si>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</si>
  <si>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</si>
  <si>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</si>
  <si>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</si>
  <si>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</si>
  <si>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</si>
  <si>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</si>
  <si>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</si>
  <si>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</si>
  <si>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</si>
  <si>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</si>
  <si>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</si>
  <si>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</si>
  <si>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</si>
  <si>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</si>
  <si>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</si>
  <si>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</si>
  <si>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</si>
  <si>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</si>
  <si>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</si>
  <si>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</si>
  <si>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</si>
  <si>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</si>
  <si>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</si>
  <si>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</si>
  <si>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</si>
  <si>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</si>
  <si>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</si>
  <si>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</si>
  <si>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</si>
  <si>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</si>
  <si>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</si>
  <si>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</si>
  <si>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</si>
  <si>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</si>
  <si>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</si>
  <si>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</si>
  <si>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</si>
  <si>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</si>
  <si>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</si>
  <si>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</si>
  <si>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</si>
  <si>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</si>
  <si>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</si>
  <si>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</si>
  <si>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</si>
  <si>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</si>
  <si>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</si>
  <si>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</si>
  <si>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</si>
  <si>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</si>
  <si>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</si>
  <si>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</si>
  <si>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</si>
  <si>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</si>
  <si>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</si>
  <si>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</si>
  <si>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</si>
  <si>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</si>
  <si>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</si>
  <si>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</si>
  <si>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</si>
  <si>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</si>
  <si>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</si>
  <si>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</si>
  <si>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</si>
  <si>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</si>
  <si>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</si>
  <si>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</si>
  <si>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</si>
  <si>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</si>
  <si>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</si>
  <si>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</si>
  <si>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</si>
  <si>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</si>
  <si>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</si>
  <si>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</si>
  <si>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</si>
  <si>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</si>
  <si>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</si>
  <si>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</si>
  <si>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</si>
  <si>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</si>
  <si>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</si>
  <si>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</si>
  <si>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</si>
  <si>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</si>
  <si>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</si>
  <si>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</si>
  <si>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</si>
  <si>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</si>
  <si>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</si>
  <si>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</si>
  <si>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</si>
  <si>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</si>
  <si>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</si>
  <si>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</si>
  <si>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</si>
  <si>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</si>
  <si>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</si>
  <si>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</si>
  <si>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</si>
  <si>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</si>
  <si>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</si>
  <si>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</si>
  <si>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</si>
  <si>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</si>
  <si>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</si>
  <si>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</si>
  <si>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</si>
  <si>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</si>
  <si>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</si>
  <si>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</si>
  <si>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</si>
  <si>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</si>
  <si>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</si>
  <si>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</si>
  <si>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</si>
  <si>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</si>
  <si>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</si>
  <si>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</si>
  <si>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</si>
  <si>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</si>
  <si>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</si>
  <si>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</si>
  <si>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</si>
  <si>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</si>
  <si>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</si>
  <si>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</si>
  <si>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</si>
  <si>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</si>
  <si>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</si>
  <si>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</si>
  <si>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</si>
  <si>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</si>
  <si>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</si>
  <si>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</si>
  <si>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</si>
  <si>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</si>
  <si>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</si>
  <si>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</si>
  <si>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</si>
  <si>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</si>
  <si>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</si>
  <si>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</si>
  <si>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</si>
  <si>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</si>
  <si>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</si>
  <si>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</si>
  <si>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</si>
  <si>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</si>
  <si>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</si>
  <si>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</si>
  <si>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</si>
  <si>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</si>
  <si>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</si>
  <si>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</si>
  <si>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</si>
  <si>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</si>
  <si>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</si>
  <si>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</si>
  <si>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</si>
  <si>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</si>
  <si>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</si>
  <si>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</si>
  <si>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</si>
  <si>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</si>
  <si>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</si>
  <si>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</si>
  <si>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</si>
  <si>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</si>
  <si>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</si>
  <si>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</si>
  <si>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</si>
  <si>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</si>
  <si>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</si>
  <si>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</si>
  <si>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</si>
  <si>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</si>
  <si>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</si>
  <si>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</si>
  <si>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</si>
  <si>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</si>
  <si>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</si>
  <si>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</si>
  <si>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</si>
  <si>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</si>
  <si>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</si>
  <si>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</si>
  <si>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</si>
  <si>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</si>
  <si>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</si>
  <si>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</si>
  <si>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</si>
  <si>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</si>
  <si>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</si>
  <si>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</si>
  <si>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</si>
  <si>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</si>
  <si>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</si>
  <si>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</si>
  <si>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</si>
  <si>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</si>
  <si>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</si>
  <si>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</si>
  <si>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</si>
  <si>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</si>
  <si>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</si>
  <si>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</si>
  <si>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</si>
  <si>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</si>
  <si>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</si>
  <si>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</si>
  <si>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</si>
  <si>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</si>
  <si>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</si>
  <si>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</si>
  <si>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</si>
  <si>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</si>
  <si>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</si>
  <si>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</si>
  <si>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</si>
  <si>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</si>
  <si>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</si>
  <si>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</si>
  <si>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</si>
  <si>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</si>
  <si>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</si>
  <si>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</si>
  <si>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</si>
  <si>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</si>
  <si>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</si>
  <si>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</si>
  <si>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</si>
  <si>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</si>
  <si>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</si>
  <si>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</si>
  <si>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</si>
  <si>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</si>
  <si>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</si>
  <si>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</si>
  <si>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</si>
  <si>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</si>
  <si>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</si>
  <si>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</si>
  <si>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</si>
  <si>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</si>
  <si>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</si>
  <si>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</si>
  <si>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</si>
  <si>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</si>
  <si>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</si>
  <si>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</si>
  <si>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</si>
  <si>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</si>
  <si>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</si>
  <si>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</si>
  <si>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</si>
  <si>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</si>
  <si>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</si>
  <si>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</si>
  <si>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</si>
  <si>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</si>
  <si>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</si>
  <si>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</si>
  <si>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</si>
  <si>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</si>
  <si>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</si>
  <si>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</si>
  <si>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</si>
  <si>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</si>
  <si>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</si>
  <si>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</si>
  <si>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</si>
  <si>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</si>
  <si>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</si>
  <si>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</si>
  <si>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</si>
  <si>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</si>
  <si>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</si>
  <si>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</si>
  <si>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</si>
  <si>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</si>
  <si>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</si>
  <si>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</si>
  <si>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</si>
  <si>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</si>
  <si>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</si>
  <si>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</si>
  <si>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</si>
  <si>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</si>
  <si>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</si>
  <si>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</si>
  <si>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</si>
  <si>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</si>
  <si>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</si>
  <si>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</si>
  <si>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</si>
  <si>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</si>
  <si>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</si>
  <si>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</si>
  <si>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</si>
  <si>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</si>
  <si>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</si>
  <si>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</si>
  <si>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</si>
  <si>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</si>
  <si>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</si>
  <si>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</si>
  <si>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</si>
  <si>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</si>
  <si>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</si>
  <si>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</si>
  <si>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</si>
  <si>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</si>
  <si>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</si>
  <si>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</si>
  <si>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</si>
  <si>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</si>
  <si>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</si>
  <si>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</si>
  <si>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</si>
  <si>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</si>
  <si>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</si>
  <si>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</si>
  <si>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</si>
  <si>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</si>
  <si>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</si>
  <si>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</si>
  <si>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</si>
  <si>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</si>
  <si>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</si>
  <si>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</si>
  <si>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</si>
  <si>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</si>
  <si>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</si>
  <si>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</si>
  <si>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</si>
  <si>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</si>
  <si>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</si>
  <si>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</si>
  <si>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</si>
  <si>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</si>
  <si>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</si>
  <si>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</si>
  <si>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</si>
  <si>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</si>
  <si>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</si>
  <si>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</si>
  <si>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</si>
  <si>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</si>
  <si>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</si>
  <si>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</si>
  <si>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</si>
  <si>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</si>
  <si>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</si>
  <si>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</si>
  <si>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</si>
  <si>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</si>
  <si>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</si>
  <si>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</si>
  <si>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</si>
  <si>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</si>
  <si>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</si>
  <si>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</si>
  <si>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</si>
  <si>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</si>
  <si>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</si>
  <si>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</si>
  <si>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</si>
  <si>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</si>
  <si>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</si>
  <si>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</si>
  <si>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</si>
  <si>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</si>
  <si>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</si>
  <si>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</si>
  <si>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</si>
  <si>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</si>
  <si>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</si>
  <si>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</si>
  <si>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</si>
  <si>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</si>
  <si>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</si>
  <si>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</si>
  <si>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</si>
  <si>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</si>
  <si>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</si>
  <si>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</si>
  <si>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</si>
  <si>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</si>
  <si>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</si>
  <si>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</si>
  <si>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</si>
  <si>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</si>
  <si>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</si>
  <si>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</si>
  <si>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</si>
  <si>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</si>
  <si>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</si>
  <si>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</si>
  <si>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</si>
  <si>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</si>
  <si>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</si>
  <si>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</si>
  <si>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</si>
  <si>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</si>
  <si>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</si>
  <si>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</si>
  <si>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</si>
  <si>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</si>
  <si>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</si>
  <si>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</si>
  <si>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</si>
  <si>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</si>
  <si>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</si>
  <si>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</si>
  <si>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</si>
  <si>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</si>
  <si>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</si>
  <si>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</si>
  <si>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</si>
  <si>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</si>
  <si>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</si>
  <si>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</si>
  <si>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</si>
  <si>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</si>
  <si>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</si>
  <si>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</si>
  <si>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</si>
  <si>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</si>
  <si>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</si>
  <si>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</si>
  <si>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</si>
  <si>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</si>
  <si>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</si>
  <si>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</si>
  <si>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</si>
  <si>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</si>
  <si>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</si>
  <si>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</si>
  <si>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</si>
  <si>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</si>
  <si>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</si>
  <si>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</si>
  <si>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</si>
  <si>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</si>
  <si>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</si>
  <si>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</si>
  <si>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</si>
  <si>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</si>
  <si>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</si>
  <si>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</si>
  <si>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</si>
  <si>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</si>
  <si>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</si>
  <si>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</si>
  <si>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</si>
  <si>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</si>
  <si>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</si>
  <si>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</si>
  <si>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</si>
  <si>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</si>
  <si>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</si>
  <si>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</si>
  <si>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</si>
  <si>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</si>
  <si>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</si>
  <si>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</si>
  <si>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</si>
  <si>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</si>
  <si>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</si>
  <si>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</si>
  <si>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</si>
  <si>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</si>
  <si>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</si>
  <si>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</si>
  <si>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</si>
  <si>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</si>
  <si>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</si>
  <si>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</si>
  <si>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</si>
  <si>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</si>
  <si>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</si>
  <si>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</si>
  <si>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</si>
  <si>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</si>
  <si>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</si>
  <si>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</si>
  <si>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</si>
  <si>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</si>
  <si>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</si>
  <si>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</si>
  <si>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</si>
  <si>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</si>
  <si>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</si>
  <si>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</si>
  <si>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</si>
  <si>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</si>
  <si>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</si>
  <si>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</si>
  <si>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</si>
  <si>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</si>
  <si>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</si>
  <si>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</si>
  <si>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</si>
  <si>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</si>
  <si>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</si>
  <si>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</si>
  <si>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</si>
  <si>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</si>
  <si>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</si>
  <si>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</si>
  <si>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</si>
  <si>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</si>
  <si>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</si>
  <si>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</si>
  <si>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</si>
  <si>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</si>
  <si>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</si>
  <si>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</si>
  <si>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</si>
  <si>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</si>
  <si>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</si>
  <si>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</si>
  <si>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</si>
  <si>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</si>
  <si>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</si>
  <si>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</si>
  <si>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</si>
  <si>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</si>
  <si>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</si>
  <si>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</si>
  <si>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</si>
  <si>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</si>
  <si>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</si>
  <si>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</si>
  <si>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</si>
  <si>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</si>
  <si>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</si>
  <si>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</si>
  <si>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</si>
  <si>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</si>
  <si>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</si>
  <si>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</si>
  <si>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</si>
  <si>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</si>
  <si>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</si>
  <si>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</si>
  <si>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</si>
  <si>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</si>
  <si>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</si>
  <si>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</si>
  <si>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</si>
  <si>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</si>
  <si>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</si>
  <si>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</si>
  <si>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</si>
  <si>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</si>
  <si>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</si>
  <si>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</si>
  <si>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</si>
  <si>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</si>
  <si>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</si>
  <si>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</si>
  <si>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</si>
  <si>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</si>
  <si>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</si>
  <si>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</si>
  <si>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</si>
  <si>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</si>
  <si>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</si>
  <si>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</si>
  <si>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</si>
  <si>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</si>
  <si>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</si>
  <si>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</si>
  <si>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</si>
  <si>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</si>
  <si>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</si>
  <si>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</si>
  <si>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</si>
  <si>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</si>
  <si>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</si>
  <si>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</si>
  <si>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</si>
  <si>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</si>
  <si>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</si>
  <si>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</si>
  <si>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</si>
  <si>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</si>
  <si>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</si>
  <si>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</si>
  <si>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</si>
  <si>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</si>
  <si>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</si>
  <si>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</si>
  <si>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</si>
  <si>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</si>
  <si>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</si>
  <si>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</si>
  <si>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</si>
  <si>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</si>
  <si>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</si>
  <si>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</si>
  <si>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</si>
  <si>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</si>
  <si>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</si>
  <si>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</si>
  <si>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</si>
  <si>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</si>
  <si>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</si>
  <si>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</si>
  <si>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</si>
  <si>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</si>
  <si>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</si>
  <si>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</si>
  <si>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</si>
  <si>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</si>
  <si>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</si>
  <si>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</si>
  <si>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</si>
  <si>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</si>
  <si>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</si>
  <si>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</si>
  <si>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</si>
  <si>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</si>
  <si>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</si>
  <si>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</si>
  <si>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</si>
  <si>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</si>
  <si>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</si>
  <si>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</si>
  <si>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</si>
  <si>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</si>
  <si>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</si>
  <si>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</si>
  <si>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</si>
  <si>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</si>
  <si>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</si>
  <si>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</si>
  <si>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</si>
  <si>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</si>
  <si>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</si>
  <si>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</si>
  <si>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</si>
  <si>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</si>
  <si>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</si>
  <si>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</si>
  <si>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</si>
  <si>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</si>
  <si>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</si>
  <si>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</si>
  <si>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</si>
  <si>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</si>
  <si>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</si>
  <si>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</si>
  <si>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</si>
  <si>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</si>
  <si>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</si>
  <si>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</si>
  <si>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</si>
  <si>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</si>
  <si>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</si>
  <si>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</si>
  <si>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</si>
  <si>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</si>
  <si>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</si>
  <si>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</si>
  <si>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</si>
  <si>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</si>
  <si>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</si>
  <si>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</si>
  <si>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</si>
  <si>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</si>
  <si>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</si>
  <si>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</si>
  <si>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</si>
  <si>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</si>
  <si>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</si>
  <si>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</si>
  <si>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</si>
  <si>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</si>
  <si>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</si>
  <si>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</si>
  <si>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</si>
  <si>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</si>
  <si>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</si>
  <si>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</si>
  <si>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</si>
  <si>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</si>
  <si>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</si>
  <si>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</si>
  <si>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</si>
  <si>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</si>
  <si>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</si>
  <si>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</si>
  <si>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</si>
  <si>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</si>
  <si>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</si>
  <si>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</si>
  <si>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</si>
  <si>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</si>
  <si>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</si>
  <si>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</si>
  <si>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</si>
  <si>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</si>
  <si>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</si>
  <si>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</si>
  <si>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</si>
  <si>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</si>
  <si>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</si>
  <si>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</si>
  <si>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</si>
  <si>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</si>
  <si>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</si>
  <si>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</si>
  <si>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</si>
  <si>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</si>
  <si>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</si>
  <si>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</si>
  <si>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</si>
  <si>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</si>
  <si>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</si>
  <si>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</si>
  <si>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</si>
  <si>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</si>
  <si>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</si>
  <si>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</si>
  <si>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</si>
  <si>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</si>
  <si>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</si>
  <si>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</si>
  <si>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</si>
  <si>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</si>
  <si>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</si>
  <si>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</si>
  <si>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</si>
  <si>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</si>
  <si>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</si>
  <si>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</si>
  <si>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</si>
  <si>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</si>
  <si>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</si>
  <si>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</si>
  <si>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</si>
  <si>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</si>
  <si>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</si>
  <si>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</si>
  <si>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</si>
  <si>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</si>
  <si>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</si>
  <si>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</si>
  <si>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</si>
  <si>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</si>
  <si>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</si>
  <si>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</si>
  <si>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</si>
  <si>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</si>
  <si>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</si>
  <si>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</si>
  <si>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</si>
  <si>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</si>
  <si>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</si>
  <si>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</si>
  <si>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</si>
  <si>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</si>
  <si>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</si>
  <si>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</si>
  <si>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</si>
  <si>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</si>
  <si>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</si>
  <si>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</si>
  <si>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</si>
  <si>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</si>
  <si>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</si>
  <si>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</si>
  <si>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</si>
  <si>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</si>
  <si>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</si>
  <si>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</si>
  <si>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</si>
  <si>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</si>
  <si>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</si>
  <si>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</si>
  <si>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</si>
  <si>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</si>
  <si>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</si>
  <si>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</si>
  <si>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</si>
  <si>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</si>
  <si>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</si>
  <si>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</si>
  <si>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</si>
  <si>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</si>
  <si>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</si>
  <si>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</si>
  <si>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</si>
  <si>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</si>
  <si>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</si>
  <si>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</si>
  <si>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</si>
  <si>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</si>
  <si>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</si>
  <si>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</si>
  <si>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</si>
  <si>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</si>
  <si>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</si>
  <si>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</si>
  <si>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</si>
  <si>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</si>
  <si>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</si>
  <si>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</si>
  <si>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</si>
  <si>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</si>
  <si>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</si>
  <si>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</si>
  <si>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</si>
  <si>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</si>
  <si>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</si>
  <si>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</si>
  <si>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</si>
  <si>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</si>
  <si>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</si>
  <si>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</si>
  <si>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</si>
  <si>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</si>
  <si>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</si>
  <si>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</si>
  <si>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</si>
  <si>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</si>
  <si>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</si>
  <si>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</si>
  <si>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</si>
  <si>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</si>
  <si>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</si>
  <si>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</si>
  <si>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</si>
  <si>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</si>
  <si>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</si>
  <si>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</si>
  <si>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</si>
  <si>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</si>
  <si>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</si>
  <si>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</si>
  <si>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</si>
  <si>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</si>
  <si>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</si>
  <si>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</si>
  <si>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</si>
  <si>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</si>
  <si>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</si>
  <si>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</si>
  <si>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</si>
  <si>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</si>
  <si>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</si>
  <si>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</si>
  <si>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</si>
  <si>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</si>
  <si>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</si>
  <si>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</si>
  <si>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</si>
  <si>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</si>
  <si>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</si>
  <si>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</si>
  <si>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</si>
  <si>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</si>
  <si>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</si>
  <si>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</si>
  <si>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</si>
  <si>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</si>
  <si>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</si>
  <si>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</si>
  <si>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</si>
  <si>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</si>
  <si>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</si>
  <si>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</si>
  <si>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</si>
  <si>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</si>
  <si>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</si>
  <si>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</si>
  <si>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</si>
  <si>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</si>
  <si>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</si>
  <si>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</si>
  <si>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</si>
  <si>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</si>
  <si>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</si>
  <si>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</si>
  <si>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</si>
  <si>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</si>
  <si>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</si>
  <si>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</si>
  <si>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</si>
  <si>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</si>
  <si>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</si>
  <si>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</si>
  <si>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</si>
  <si>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</si>
  <si>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</si>
  <si>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</si>
  <si>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</si>
  <si>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</si>
  <si>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</si>
  <si>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</si>
  <si>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</si>
  <si>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</si>
  <si>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</si>
  <si>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</si>
  <si>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</si>
  <si>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</si>
  <si>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</si>
  <si>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</si>
  <si>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</si>
  <si>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</si>
  <si>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</si>
  <si>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</si>
  <si>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</si>
  <si>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</si>
  <si>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</si>
  <si>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</si>
  <si>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</si>
  <si>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</si>
  <si>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</si>
  <si>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</si>
  <si>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</si>
  <si>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</si>
  <si>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</si>
  <si>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</si>
  <si>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</si>
  <si>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</si>
  <si>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</si>
  <si>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</si>
  <si>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</si>
  <si>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</si>
  <si>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</si>
  <si>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</si>
  <si>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</si>
  <si>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</si>
  <si>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</si>
  <si>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</si>
  <si>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</si>
  <si>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</si>
  <si>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</si>
  <si>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</si>
  <si>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</si>
  <si>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</si>
  <si>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</si>
  <si>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</si>
  <si>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</si>
  <si>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</si>
  <si>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</si>
  <si>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</si>
  <si>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</si>
  <si>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</si>
  <si>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</si>
  <si>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</si>
  <si>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</si>
  <si>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</si>
  <si>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</si>
  <si>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</si>
  <si>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</si>
  <si>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</si>
  <si>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</si>
  <si>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</si>
  <si>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</si>
  <si>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</si>
  <si>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</si>
  <si>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</si>
  <si>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</si>
  <si>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</si>
  <si>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</si>
  <si>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</si>
  <si>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</si>
  <si>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</si>
  <si>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</si>
  <si>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</si>
  <si>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</si>
  <si>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</si>
  <si>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</si>
  <si>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</si>
  <si>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</si>
  <si>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</si>
  <si>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</si>
  <si>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</si>
  <si>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</si>
  <si>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</si>
  <si>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</si>
  <si>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</si>
  <si>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</si>
  <si>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</si>
  <si>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</si>
  <si>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</si>
  <si>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</si>
  <si>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</si>
  <si>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</si>
  <si>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</si>
  <si>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</si>
  <si>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</si>
  <si>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</si>
  <si>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</si>
  <si>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</si>
  <si>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</si>
  <si>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</si>
  <si>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</si>
  <si>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</si>
  <si>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</si>
  <si>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</si>
  <si>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</si>
  <si>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</si>
  <si>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</si>
  <si>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</si>
  <si>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</si>
  <si>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</si>
  <si>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</si>
  <si>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</si>
  <si>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</si>
  <si>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</si>
  <si>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</si>
  <si>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</si>
  <si>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</si>
  <si>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</si>
  <si>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</si>
  <si>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</si>
  <si>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</si>
  <si>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</si>
  <si>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</si>
  <si>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</si>
  <si>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</si>
  <si>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</si>
  <si>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</si>
  <si>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</si>
  <si>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</si>
  <si>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</si>
  <si>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</si>
  <si>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</si>
  <si>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</si>
  <si>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</si>
  <si>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</si>
  <si>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</si>
  <si>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</si>
  <si>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</si>
  <si>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</si>
  <si>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</si>
  <si>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</si>
  <si>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</si>
  <si>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</si>
  <si>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</si>
  <si>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</si>
  <si>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</si>
  <si>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</si>
  <si>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</si>
  <si>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</si>
  <si>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</si>
  <si>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</si>
  <si>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</si>
  <si>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</si>
  <si>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</si>
  <si>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</si>
  <si>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</si>
  <si>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</si>
  <si>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</si>
  <si>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</si>
  <si>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</si>
  <si>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</si>
  <si>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</si>
  <si>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</si>
  <si>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</si>
  <si>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</si>
  <si>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</si>
  <si>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</si>
  <si>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</si>
  <si>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</si>
  <si>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</si>
  <si>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</si>
  <si>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</si>
  <si>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</si>
  <si>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</si>
  <si>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</si>
  <si>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</si>
  <si>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</si>
  <si>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</si>
  <si>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</si>
  <si>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</si>
  <si>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</si>
  <si>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</si>
  <si>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</si>
  <si>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</si>
  <si>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</si>
  <si>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</si>
  <si>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</si>
  <si>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</si>
  <si>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</si>
  <si>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</si>
  <si>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</si>
  <si>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</si>
  <si>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</si>
  <si>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</si>
  <si>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</si>
  <si>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</si>
  <si>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</si>
  <si>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</si>
  <si>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</si>
  <si>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</si>
  <si>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</si>
  <si>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</si>
  <si>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</si>
  <si>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</si>
  <si>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</si>
  <si>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</si>
  <si>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</si>
  <si>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</si>
  <si>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</si>
  <si>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</si>
  <si>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</si>
  <si>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</si>
  <si>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</si>
  <si>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</si>
  <si>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</si>
  <si>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</si>
  <si>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</si>
  <si>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</si>
  <si>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</si>
  <si>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</si>
  <si>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</si>
  <si>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</si>
  <si>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</si>
  <si>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</si>
  <si>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</si>
  <si>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</si>
  <si>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</si>
  <si>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</si>
  <si>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</si>
  <si>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</si>
  <si>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</si>
  <si>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</si>
  <si>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</si>
  <si>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</si>
  <si>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</si>
  <si>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</si>
  <si>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</si>
  <si>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</si>
  <si>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</si>
  <si>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</si>
  <si>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</si>
  <si>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</si>
  <si>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</si>
  <si>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</si>
  <si>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</si>
  <si>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</si>
  <si>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</si>
  <si>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</si>
  <si>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</si>
  <si>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</si>
  <si>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</si>
  <si>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</si>
  <si>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</si>
  <si>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</si>
  <si>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</si>
  <si>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</si>
  <si>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</si>
  <si>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</si>
  <si>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</si>
  <si>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</si>
  <si>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</si>
  <si>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</si>
  <si>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</si>
  <si>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</si>
  <si>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</si>
  <si>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</si>
  <si>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</si>
  <si>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</si>
  <si>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</si>
  <si>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</si>
  <si>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</si>
  <si>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</si>
  <si>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</si>
  <si>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</si>
  <si>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</si>
  <si>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</si>
  <si>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</si>
  <si>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</si>
  <si>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</si>
  <si>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</si>
  <si>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</si>
  <si>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</si>
  <si>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</si>
  <si>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</si>
  <si>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</si>
  <si>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</si>
  <si>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</si>
  <si>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</si>
  <si>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</si>
  <si>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</si>
  <si>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</si>
  <si>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</si>
  <si>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</si>
  <si>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</si>
  <si>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</si>
  <si>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</si>
  <si>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</si>
  <si>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</si>
  <si>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</si>
  <si>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</si>
  <si>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</si>
  <si>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</si>
  <si>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</si>
  <si>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</si>
  <si>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</si>
  <si>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</si>
  <si>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</si>
  <si>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</si>
  <si>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</si>
  <si>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</si>
  <si>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</si>
  <si>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</si>
  <si>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</si>
  <si>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</si>
  <si>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</si>
  <si>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</si>
  <si>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</si>
  <si>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</si>
  <si>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</si>
  <si>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</si>
  <si>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</si>
  <si>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</si>
  <si>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</si>
  <si>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</si>
  <si>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</si>
  <si>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</si>
  <si>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</si>
  <si>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</si>
  <si>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</si>
  <si>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</si>
  <si>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</si>
  <si>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</si>
  <si>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</si>
  <si>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</si>
  <si>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</si>
  <si>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</si>
  <si>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</si>
  <si>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</si>
  <si>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</si>
  <si>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</si>
  <si>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</si>
  <si>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</si>
  <si>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</si>
  <si>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</si>
  <si>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</si>
  <si>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</si>
  <si>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</si>
  <si>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</si>
  <si>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</si>
  <si>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</si>
  <si>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</si>
  <si>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</si>
  <si>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</si>
  <si>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</si>
  <si>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</si>
  <si>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</si>
  <si>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</si>
  <si>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</si>
  <si>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</si>
  <si>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</si>
  <si>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</si>
  <si>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</si>
  <si>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</si>
  <si>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</si>
  <si>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</si>
  <si>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</si>
  <si>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</si>
  <si>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</si>
  <si>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</si>
  <si>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</si>
  <si>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</si>
  <si>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</si>
  <si>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</si>
  <si>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</si>
  <si>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</si>
  <si>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</si>
  <si>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</si>
  <si>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</si>
  <si>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</si>
  <si>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</si>
  <si>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</si>
  <si>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</si>
  <si>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</si>
  <si>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</si>
  <si>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</si>
  <si>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</si>
  <si>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</si>
  <si>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</si>
  <si>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</si>
  <si>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</si>
  <si>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</si>
  <si>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</si>
  <si>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</si>
  <si>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</si>
  <si>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</si>
  <si>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</si>
  <si>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</si>
  <si>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</si>
  <si>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</si>
  <si>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</si>
  <si>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</si>
  <si>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</si>
  <si>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</si>
  <si>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</si>
  <si>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</si>
  <si>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</si>
  <si>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</si>
  <si>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</si>
  <si>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</si>
  <si>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</si>
  <si>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</si>
  <si>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</si>
  <si>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</si>
  <si>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</si>
  <si>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</si>
  <si>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</si>
  <si>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</si>
  <si>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</si>
  <si>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</si>
  <si>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</si>
  <si>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</si>
  <si>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</si>
  <si>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</si>
  <si>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</si>
  <si>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</si>
  <si>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</si>
  <si>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</si>
  <si>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</si>
  <si>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</si>
  <si>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</si>
  <si>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</si>
  <si>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</si>
  <si>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</si>
  <si>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</si>
  <si>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</si>
  <si>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</si>
  <si>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</si>
  <si>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</si>
  <si>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</si>
  <si>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</si>
  <si>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</si>
  <si>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</si>
  <si>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</si>
  <si>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</si>
  <si>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</si>
  <si>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</si>
  <si>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</si>
  <si>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</si>
  <si>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</si>
  <si>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</si>
  <si>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</si>
  <si>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</si>
  <si>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</si>
  <si>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</si>
  <si>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</si>
  <si>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</si>
  <si>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</si>
  <si>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</si>
  <si>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</si>
  <si>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</si>
  <si>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</si>
  <si>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</si>
  <si>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</si>
  <si>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</si>
  <si>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</si>
  <si>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</si>
  <si>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</si>
  <si>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</si>
  <si>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</si>
  <si>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</si>
  <si>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</si>
  <si>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</si>
  <si>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</si>
  <si>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</si>
  <si>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</si>
  <si>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</si>
  <si>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</si>
  <si>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</si>
  <si>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</si>
  <si>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</si>
  <si>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</si>
  <si>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</si>
  <si>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</si>
  <si>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</si>
  <si>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</si>
  <si>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</si>
  <si>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</si>
  <si>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</si>
  <si>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</si>
  <si>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</si>
  <si>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</si>
  <si>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</si>
  <si>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</si>
  <si>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</si>
  <si>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</si>
  <si>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</si>
  <si>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</si>
  <si>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</si>
  <si>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</si>
  <si>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</si>
  <si>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</si>
  <si>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</si>
  <si>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</si>
  <si>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</si>
  <si>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</si>
  <si>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</si>
  <si>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</si>
  <si>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</si>
  <si>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</si>
  <si>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</si>
  <si>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</si>
  <si>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</si>
  <si>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</si>
  <si>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</si>
  <si>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</si>
  <si>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</si>
  <si>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</si>
  <si>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</si>
  <si>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</si>
  <si>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</si>
  <si>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</si>
  <si>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</si>
  <si>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</si>
  <si>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</si>
  <si>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</si>
  <si>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</si>
  <si>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</si>
  <si>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</si>
  <si>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</si>
  <si>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</si>
  <si>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</si>
  <si>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</si>
  <si>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</si>
  <si>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</si>
  <si>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</si>
  <si>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</si>
  <si>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</si>
  <si>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</si>
  <si>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</si>
  <si>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</si>
  <si>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</si>
  <si>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</si>
  <si>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</si>
  <si>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</si>
  <si>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</si>
  <si>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</si>
  <si>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</si>
  <si>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</si>
  <si>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</si>
  <si>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</si>
  <si>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</si>
  <si>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</si>
  <si>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</si>
  <si>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</si>
  <si>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</si>
  <si>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</si>
  <si>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</si>
  <si>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</si>
  <si>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</si>
  <si>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</si>
  <si>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</si>
  <si>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</si>
  <si>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</si>
  <si>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</si>
  <si>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</si>
  <si>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</si>
  <si>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</si>
  <si>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</si>
  <si>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</si>
  <si>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</si>
  <si>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</si>
  <si>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</si>
  <si>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</si>
  <si>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</si>
  <si>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</si>
  <si>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</si>
  <si>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</si>
  <si>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</si>
  <si>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</si>
  <si>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</si>
  <si>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</si>
  <si>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</si>
  <si>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</si>
  <si>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</si>
  <si>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</si>
  <si>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</si>
  <si>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</si>
  <si>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</si>
  <si>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</si>
  <si>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</si>
  <si>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</si>
  <si>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</si>
  <si>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</si>
  <si>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</si>
  <si>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</si>
  <si>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</si>
  <si>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</si>
  <si>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</si>
  <si>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</si>
  <si>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</si>
  <si>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</si>
  <si>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</si>
  <si>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</si>
  <si>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</si>
  <si>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</si>
  <si>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</si>
  <si>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</si>
  <si>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</si>
  <si>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</si>
  <si>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</si>
  <si>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</si>
  <si>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</si>
  <si>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</si>
  <si>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</si>
  <si>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</si>
  <si>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</si>
  <si>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</si>
  <si>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</si>
  <si>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</si>
  <si>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</si>
  <si>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</si>
  <si>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</si>
  <si>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</si>
  <si>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</si>
  <si>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</si>
  <si>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</si>
  <si>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</si>
  <si>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</si>
  <si>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</si>
  <si>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</si>
  <si>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</si>
  <si>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</si>
  <si>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</si>
  <si>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</si>
  <si>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</si>
  <si>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</si>
  <si>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</si>
  <si>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</si>
  <si>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</si>
  <si>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</si>
  <si>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</si>
  <si>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</si>
  <si>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</si>
  <si>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</si>
  <si>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</si>
  <si>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</si>
  <si>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</si>
  <si>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</si>
  <si>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</si>
  <si>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</si>
  <si>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</si>
  <si>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</si>
  <si>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</si>
  <si>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</si>
  <si>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</si>
  <si>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</si>
  <si>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</si>
  <si>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</si>
  <si>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</si>
  <si>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</si>
  <si>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</si>
  <si>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</si>
  <si>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</si>
  <si>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</si>
  <si>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</si>
  <si>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</si>
  <si>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</si>
  <si>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</si>
  <si>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</si>
  <si>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</si>
  <si>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</si>
  <si>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</si>
  <si>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</si>
  <si>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</si>
  <si>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</si>
  <si>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</si>
  <si>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</si>
  <si>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</si>
  <si>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</si>
  <si>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</si>
  <si>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</si>
  <si>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</si>
  <si>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</si>
  <si>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</si>
  <si>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</si>
  <si>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</si>
  <si>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</si>
  <si>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</si>
  <si>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</si>
  <si>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</si>
  <si>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</si>
  <si>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</si>
  <si>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</si>
  <si>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</si>
  <si>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</si>
  <si>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</si>
  <si>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</si>
  <si>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</si>
  <si>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</si>
  <si>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</si>
  <si>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</si>
  <si>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</si>
  <si>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</si>
  <si>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</si>
  <si>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</si>
  <si>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</si>
  <si>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</si>
  <si>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</si>
  <si>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</si>
  <si>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</si>
  <si>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</si>
  <si>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</si>
  <si>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</si>
  <si>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</si>
  <si>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</si>
  <si>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</si>
  <si>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</si>
  <si>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</si>
  <si>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</si>
  <si>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</si>
  <si>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</si>
  <si>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</si>
  <si>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</si>
  <si>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</si>
  <si>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</si>
  <si>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</si>
  <si>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</si>
  <si>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</si>
  <si>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</si>
  <si>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</si>
  <si>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</si>
  <si>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</si>
  <si>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</si>
  <si>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</si>
  <si>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</si>
  <si>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</si>
  <si>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</si>
  <si>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</si>
  <si>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</si>
  <si>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</si>
  <si>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</si>
  <si>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</si>
  <si>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</si>
  <si>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</si>
  <si>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</si>
  <si>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</si>
  <si>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</si>
  <si>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</si>
  <si>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</si>
  <si>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</si>
  <si>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</si>
  <si>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</si>
  <si>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</si>
  <si>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</si>
  <si>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</si>
  <si>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</si>
  <si>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</si>
  <si>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</si>
  <si>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</si>
  <si>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</si>
  <si>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</si>
  <si>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</si>
  <si>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</si>
  <si>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</si>
  <si>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</si>
  <si>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</si>
  <si>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</si>
  <si>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</si>
  <si>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</si>
  <si>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</si>
  <si>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</si>
  <si>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</si>
  <si>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</si>
  <si>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</si>
  <si>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</si>
  <si>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</si>
  <si>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</si>
  <si>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</si>
  <si>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</si>
  <si>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</si>
  <si>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</si>
  <si>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</si>
  <si>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</si>
  <si>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</si>
  <si>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</si>
  <si>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</si>
  <si>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</si>
  <si>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</si>
  <si>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</si>
  <si>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</si>
  <si>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</si>
  <si>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</si>
  <si>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</si>
  <si>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</si>
  <si>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</si>
  <si>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</si>
  <si>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</si>
  <si>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</si>
  <si>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</si>
  <si>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</si>
  <si>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</si>
  <si>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</si>
  <si>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</si>
  <si>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</si>
  <si>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</si>
  <si>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</si>
  <si>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</si>
  <si>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</si>
  <si>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</si>
  <si>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</si>
  <si>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</si>
  <si>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</si>
  <si>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</si>
  <si>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</si>
  <si>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</si>
  <si>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</si>
  <si>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</si>
  <si>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</si>
  <si>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</si>
  <si>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</si>
  <si>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</si>
  <si>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</si>
  <si>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</si>
  <si>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</si>
  <si>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</si>
  <si>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</si>
  <si>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</si>
  <si>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</si>
  <si>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</si>
  <si>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</si>
  <si>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</si>
  <si>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</si>
  <si>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</si>
  <si>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</si>
  <si>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</si>
  <si>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</si>
  <si>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</si>
  <si>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</si>
  <si>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</si>
  <si>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</si>
  <si>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</si>
  <si>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</si>
  <si>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</si>
  <si>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</si>
  <si>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</si>
  <si>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</si>
  <si>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</si>
  <si>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</si>
  <si>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</si>
  <si>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</si>
  <si>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</si>
  <si>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</si>
  <si>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</si>
  <si>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</si>
  <si>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</si>
  <si>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</si>
  <si>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</si>
  <si>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</si>
  <si>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</si>
  <si>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</si>
  <si>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</si>
  <si>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</si>
  <si>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</si>
  <si>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</si>
  <si>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</si>
  <si>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</si>
  <si>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</si>
  <si>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</si>
  <si>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</si>
  <si>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</si>
  <si>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</si>
  <si>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</si>
  <si>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</si>
  <si>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</si>
  <si>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</si>
  <si>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</si>
  <si>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</si>
  <si>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</si>
  <si>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</si>
  <si>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</si>
  <si>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</si>
  <si>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</si>
  <si>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</si>
  <si>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</si>
  <si>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</si>
  <si>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</si>
  <si>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</si>
  <si>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</si>
  <si>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</si>
  <si>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</si>
  <si>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</si>
  <si>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</si>
  <si>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</si>
  <si>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</si>
  <si>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</si>
  <si>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</si>
  <si>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</si>
  <si>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</si>
  <si>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</si>
  <si>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</si>
  <si>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</si>
  <si>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</si>
  <si>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</si>
  <si>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</si>
  <si>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</si>
  <si>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</si>
  <si>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</si>
  <si>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</si>
  <si>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</si>
  <si>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</si>
  <si>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</si>
  <si>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</si>
  <si>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</si>
  <si>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</si>
  <si>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</si>
  <si>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</si>
  <si>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</si>
  <si>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</si>
  <si>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</si>
  <si>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</si>
  <si>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</si>
  <si>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</si>
  <si>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</si>
  <si>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</si>
  <si>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</si>
  <si>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</si>
  <si>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</si>
  <si>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</si>
  <si>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</si>
  <si>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</si>
  <si>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</si>
  <si>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</si>
  <si>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</si>
  <si>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</si>
  <si>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</si>
  <si>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</si>
  <si>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</si>
  <si>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</si>
  <si>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</si>
  <si>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</si>
  <si>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</si>
  <si>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</si>
  <si>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</si>
  <si>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</si>
  <si>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</si>
  <si>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</si>
  <si>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</si>
  <si>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</si>
  <si>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</si>
  <si>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</si>
  <si>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</si>
  <si>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</si>
  <si>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</si>
  <si>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</si>
  <si>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</si>
  <si>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</si>
  <si>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</si>
  <si>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</si>
  <si>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</si>
  <si>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</si>
  <si>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</si>
  <si>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</si>
  <si>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</si>
  <si>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</si>
  <si>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</si>
  <si>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</si>
  <si>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</si>
  <si>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</si>
  <si>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</si>
  <si>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</si>
  <si>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</si>
  <si>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</si>
  <si>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</si>
  <si>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</si>
  <si>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</si>
  <si>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</si>
  <si>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</si>
  <si>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</si>
  <si>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</si>
  <si>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</si>
  <si>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</si>
  <si>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</si>
  <si>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</si>
  <si>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</si>
  <si>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</si>
  <si>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</si>
  <si>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</si>
  <si>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</si>
  <si>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</si>
  <si>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</si>
  <si>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</si>
  <si>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</si>
  <si>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</si>
  <si>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</si>
  <si>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</si>
  <si>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</si>
  <si>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</si>
  <si>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</si>
  <si>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</si>
  <si>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</si>
  <si>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</si>
  <si>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</si>
  <si>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</si>
  <si>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</si>
  <si>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</si>
  <si>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</si>
  <si>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</si>
  <si>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</si>
  <si>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</si>
  <si>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</si>
  <si>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</si>
  <si>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</si>
  <si>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</si>
  <si>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</si>
  <si>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</si>
  <si>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</si>
  <si>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</si>
  <si>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</si>
  <si>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</si>
  <si>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</si>
  <si>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</si>
  <si>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</si>
  <si>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</si>
  <si>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</si>
  <si>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</si>
  <si>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</si>
  <si>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</si>
  <si>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</si>
  <si>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</si>
  <si>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</si>
  <si>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</si>
  <si>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</si>
  <si>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</si>
  <si>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</si>
  <si>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</si>
  <si>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</si>
  <si>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</si>
  <si>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</si>
  <si>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</si>
  <si>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</si>
  <si>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</si>
  <si>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</si>
  <si>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</si>
  <si>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</si>
  <si>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</si>
  <si>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</si>
  <si>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</si>
  <si>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</si>
  <si>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</si>
  <si>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</si>
  <si>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</si>
  <si>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</si>
  <si>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</si>
  <si>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</si>
  <si>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</si>
  <si>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</si>
  <si>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</si>
  <si>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</si>
  <si>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</si>
  <si>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</si>
  <si>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</si>
  <si>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</si>
  <si>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</si>
  <si>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</si>
  <si>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</si>
  <si>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</si>
  <si>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</si>
  <si>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</si>
  <si>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</si>
  <si>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</si>
  <si>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</si>
  <si>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</si>
  <si>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</si>
  <si>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</si>
  <si>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</si>
  <si>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</si>
  <si>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</si>
  <si>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</si>
  <si>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</si>
  <si>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</si>
  <si>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</si>
  <si>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</si>
  <si>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</si>
  <si>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</si>
  <si>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</si>
  <si>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</si>
  <si>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</si>
  <si>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</si>
  <si>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</si>
  <si>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</si>
  <si>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</si>
  <si>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</si>
  <si>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</si>
  <si>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</si>
  <si>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</si>
  <si>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</si>
  <si>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</si>
  <si>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</si>
  <si>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</si>
  <si>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</si>
  <si>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</si>
  <si>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</si>
  <si>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</si>
  <si>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</si>
  <si>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</si>
  <si>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</si>
  <si>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</si>
  <si>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</si>
  <si>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</si>
  <si>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</si>
  <si>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</si>
  <si>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</si>
  <si>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</si>
  <si>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</si>
  <si>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</si>
  <si>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</si>
  <si>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</si>
  <si>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</si>
  <si>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</si>
  <si>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</si>
  <si>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</si>
  <si>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</si>
  <si>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</si>
  <si>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</si>
  <si>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</si>
  <si>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</si>
  <si>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</si>
  <si>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</si>
  <si>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</si>
  <si>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</si>
  <si>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</si>
  <si>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</si>
  <si>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</si>
  <si>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</si>
  <si>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</si>
  <si>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</si>
  <si>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</si>
  <si>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</si>
  <si>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</si>
  <si>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</si>
  <si>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</si>
  <si>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</si>
  <si>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</si>
  <si>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</si>
  <si>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</si>
  <si>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</si>
  <si>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</si>
  <si>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</si>
  <si>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</si>
  <si>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</si>
  <si>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</si>
  <si>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</si>
  <si>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</si>
  <si>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</si>
  <si>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</si>
  <si>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</si>
  <si>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</si>
  <si>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</si>
  <si>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</si>
  <si>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</si>
  <si>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</si>
  <si>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</si>
  <si>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</si>
  <si>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</si>
  <si>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</si>
  <si>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</si>
  <si>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</si>
  <si>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</si>
  <si>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</si>
  <si>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</si>
  <si>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</si>
  <si>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</si>
  <si>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</si>
  <si>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</si>
  <si>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</si>
  <si>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</si>
  <si>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</si>
  <si>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</si>
  <si>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</si>
  <si>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</si>
  <si>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</si>
  <si>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</si>
  <si>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</si>
  <si>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</si>
  <si>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</si>
  <si>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</si>
  <si>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</si>
  <si>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</si>
  <si>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</si>
  <si>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</si>
  <si>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</si>
  <si>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</si>
  <si>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</si>
  <si>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</si>
  <si>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</si>
  <si>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</si>
  <si>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</si>
  <si>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</si>
  <si>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</si>
  <si>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</si>
  <si>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</si>
  <si>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</si>
  <si>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</si>
  <si>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</si>
  <si>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</si>
  <si>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</si>
  <si>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</si>
  <si>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</si>
  <si>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</si>
  <si>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</si>
  <si>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</si>
  <si>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</si>
  <si>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</si>
  <si>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</si>
  <si>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</si>
  <si>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</si>
  <si>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</si>
  <si>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</si>
  <si>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</si>
  <si>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</si>
  <si>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</si>
  <si>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</si>
  <si>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</si>
  <si>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</si>
  <si>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</si>
  <si>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</si>
  <si>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</si>
  <si>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</si>
  <si>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</si>
  <si>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</si>
  <si>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</si>
  <si>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</si>
  <si>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</si>
  <si>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</si>
  <si>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</si>
  <si>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</si>
  <si>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</si>
  <si>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</si>
  <si>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</si>
  <si>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</si>
  <si>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</si>
  <si>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</si>
  <si>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</si>
  <si>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</si>
  <si>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</si>
  <si>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</si>
  <si>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</si>
  <si>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</si>
  <si>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</si>
  <si>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</si>
  <si>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</si>
  <si>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</si>
  <si>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</si>
  <si>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</si>
  <si>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</si>
  <si>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</si>
  <si>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</si>
  <si>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</si>
  <si>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</si>
  <si>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</si>
  <si>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</si>
  <si>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</si>
  <si>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</si>
  <si>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</si>
  <si>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</si>
  <si>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</si>
  <si>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</si>
  <si>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</si>
  <si>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</si>
  <si>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</si>
  <si>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</si>
  <si>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</si>
  <si>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</si>
  <si>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</si>
  <si>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</si>
  <si>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</si>
  <si>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</si>
  <si>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</si>
  <si>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</si>
  <si>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</si>
  <si>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</si>
  <si>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</si>
  <si>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</si>
  <si>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</si>
  <si>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</si>
  <si>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</si>
  <si>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</si>
  <si>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</si>
  <si>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</si>
  <si>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</si>
  <si>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</si>
  <si>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</si>
  <si>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</si>
  <si>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</si>
  <si>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</si>
  <si>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</si>
  <si>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</si>
  <si>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</si>
  <si>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</si>
  <si>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</si>
  <si>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</si>
  <si>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</si>
  <si>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</si>
  <si>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</si>
  <si>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</si>
  <si>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</si>
  <si>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</si>
  <si>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</si>
  <si>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</si>
  <si>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</si>
  <si>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</si>
  <si>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</si>
  <si>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</si>
  <si>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</si>
  <si>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</si>
  <si>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</si>
  <si>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</si>
  <si>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</si>
  <si>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</si>
  <si>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</si>
  <si>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</si>
  <si>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</si>
  <si>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</si>
  <si>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</si>
  <si>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</si>
  <si>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</si>
  <si>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</si>
  <si>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</si>
  <si>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</si>
  <si>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</si>
  <si>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</si>
  <si>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</si>
  <si>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</si>
  <si>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</si>
  <si>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</si>
  <si>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</si>
  <si>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</si>
  <si>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</si>
  <si>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</si>
  <si>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</si>
  <si>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</si>
  <si>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</si>
  <si>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</si>
  <si>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</si>
  <si>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</si>
  <si>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</si>
  <si>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</si>
  <si>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</si>
  <si>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</si>
  <si>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</si>
  <si>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</si>
  <si>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</si>
  <si>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</si>
  <si>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</si>
  <si>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</si>
  <si>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</si>
  <si>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</si>
  <si>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</si>
  <si>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</si>
  <si>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</si>
  <si>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</si>
  <si>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</si>
  <si>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</si>
  <si>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</si>
  <si>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</si>
  <si>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</si>
  <si>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</si>
  <si>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</si>
  <si>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</si>
  <si>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</si>
  <si>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</si>
  <si>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</si>
  <si>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</si>
  <si>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</si>
  <si>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</si>
  <si>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</si>
  <si>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</si>
  <si>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</si>
  <si>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</si>
  <si>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</si>
  <si>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</si>
  <si>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</si>
  <si>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</si>
  <si>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</si>
  <si>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</si>
  <si>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</si>
  <si>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</si>
  <si>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</si>
  <si>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</si>
  <si>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</si>
  <si>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</si>
  <si>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</si>
  <si>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</si>
  <si>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</si>
  <si>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</si>
  <si>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</si>
  <si>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</si>
  <si>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</si>
  <si>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</si>
  <si>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</si>
  <si>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</si>
  <si>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</si>
  <si>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</si>
  <si>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</si>
  <si>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</si>
  <si>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</si>
  <si>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</si>
  <si>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</si>
  <si>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</si>
  <si>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</si>
  <si>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</si>
  <si>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</si>
  <si>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</si>
  <si>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</si>
  <si>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</si>
  <si>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</si>
  <si>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</si>
  <si>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</si>
  <si>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</si>
  <si>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</si>
  <si>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</si>
  <si>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</si>
  <si>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</si>
  <si>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</si>
  <si>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</si>
  <si>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</si>
  <si>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</si>
  <si>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</si>
  <si>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</si>
  <si>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</si>
  <si>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</si>
  <si>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</si>
  <si>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</si>
  <si>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</si>
  <si>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</si>
  <si>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</si>
  <si>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</si>
  <si>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</si>
  <si>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</si>
  <si>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</si>
  <si>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</si>
  <si>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</si>
  <si>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</si>
  <si>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</si>
  <si>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</si>
  <si>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</si>
  <si>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</si>
  <si>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</si>
  <si>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</si>
  <si>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</si>
  <si>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</si>
  <si>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</si>
  <si>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</si>
  <si>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</si>
  <si>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</si>
  <si>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</si>
  <si>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</si>
  <si>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</si>
  <si>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</si>
  <si>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</si>
  <si>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</si>
  <si>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</si>
  <si>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</si>
  <si>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</si>
  <si>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</si>
  <si>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</si>
  <si>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</si>
  <si>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</si>
  <si>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</si>
  <si>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</si>
  <si>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</si>
  <si>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</si>
  <si>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</si>
  <si>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</si>
  <si>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</si>
  <si>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</si>
  <si>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</si>
  <si>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</si>
  <si>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</si>
  <si>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</si>
  <si>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</si>
  <si>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</si>
  <si>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</si>
  <si>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</si>
  <si>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</si>
  <si>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</si>
  <si>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</si>
  <si>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</si>
  <si>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</si>
  <si>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</si>
  <si>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</si>
  <si>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</si>
  <si>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</si>
  <si>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</si>
  <si>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</si>
  <si>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</si>
  <si>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</si>
  <si>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</si>
  <si>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</si>
  <si>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</si>
  <si>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</si>
  <si>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</si>
  <si>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</si>
  <si>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</si>
  <si>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</si>
  <si>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</si>
  <si>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</si>
  <si>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</si>
  <si>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</si>
  <si>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</si>
  <si>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</si>
  <si>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</si>
  <si>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</si>
  <si>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</si>
  <si>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</si>
  <si>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</si>
  <si>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</si>
  <si>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</si>
  <si>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</si>
  <si>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</si>
  <si>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</si>
  <si>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</si>
  <si>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</si>
  <si>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</si>
  <si>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</si>
  <si>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</si>
  <si>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</si>
  <si>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</si>
  <si>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</si>
  <si>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</si>
  <si>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</si>
  <si>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</si>
  <si>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</si>
  <si>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</si>
  <si>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</si>
  <si>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</si>
  <si>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</si>
  <si>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</si>
  <si>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</si>
  <si>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</si>
  <si>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</si>
  <si>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</si>
  <si>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</si>
  <si>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</si>
  <si>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</si>
  <si>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</si>
  <si>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</si>
  <si>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</si>
  <si>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</si>
  <si>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</si>
  <si>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</si>
  <si>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</si>
  <si>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</si>
  <si>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</si>
  <si>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</si>
  <si>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</si>
  <si>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</si>
  <si>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</si>
  <si>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</si>
  <si>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</si>
  <si>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</si>
  <si>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</si>
  <si>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</si>
  <si>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</si>
  <si>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</si>
  <si>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</si>
  <si>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</si>
  <si>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</si>
  <si>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</si>
  <si>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</si>
  <si>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</si>
  <si>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</si>
  <si>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</si>
  <si>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</si>
  <si>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</si>
  <si>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</si>
  <si>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</si>
  <si>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</si>
  <si>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</si>
  <si>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</si>
  <si>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</si>
  <si>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</si>
  <si>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</si>
  <si>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</si>
  <si>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</si>
  <si>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</si>
  <si>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</si>
  <si>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</si>
  <si>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</si>
  <si>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</si>
  <si>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</si>
  <si>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</si>
  <si>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</si>
  <si>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</si>
  <si>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</si>
  <si>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</si>
  <si>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</si>
  <si>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</si>
  <si>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</si>
  <si>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</si>
  <si>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</si>
  <si>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</si>
  <si>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</si>
  <si>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</si>
  <si>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</si>
  <si>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</si>
  <si>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</si>
  <si>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</si>
  <si>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</si>
  <si>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</si>
  <si>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</si>
  <si>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</si>
  <si>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</si>
  <si>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</si>
  <si>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</si>
  <si>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</si>
  <si>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</si>
  <si>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</si>
  <si>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</si>
  <si>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</si>
  <si>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</si>
  <si>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</si>
  <si>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</si>
  <si>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</si>
  <si>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</si>
  <si>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</si>
  <si>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</si>
  <si>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</si>
  <si>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</si>
  <si>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</si>
  <si>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</si>
  <si>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</si>
  <si>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</si>
  <si>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</si>
  <si>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</si>
  <si>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</si>
  <si>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</si>
  <si>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</si>
  <si>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</si>
  <si>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</si>
  <si>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</si>
  <si>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</si>
  <si>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</si>
  <si>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</si>
  <si>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</si>
  <si>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</si>
  <si>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</si>
  <si>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</si>
  <si>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</si>
  <si>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</si>
  <si>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</si>
  <si>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</si>
  <si>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</si>
  <si>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</si>
  <si>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</si>
  <si>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</si>
  <si>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</si>
  <si>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</si>
  <si>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</si>
  <si>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</si>
  <si>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</si>
  <si>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</si>
  <si>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</si>
  <si>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</si>
  <si>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</si>
  <si>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</si>
  <si>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</si>
  <si>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</si>
  <si>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</si>
  <si>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</si>
  <si>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</si>
  <si>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</si>
  <si>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</si>
  <si>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</si>
  <si>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</si>
  <si>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</si>
  <si>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</si>
  <si>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</si>
  <si>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</si>
  <si>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</si>
  <si>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</si>
  <si>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</si>
  <si>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</si>
  <si>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</si>
  <si>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</si>
  <si>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</si>
  <si>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</si>
  <si>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</si>
  <si>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</si>
  <si>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</si>
  <si>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</si>
  <si>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</si>
  <si>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</si>
  <si>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</si>
  <si>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</si>
  <si>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</si>
  <si>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</si>
  <si>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</si>
  <si>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</si>
  <si>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</si>
  <si>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</si>
  <si>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</si>
  <si>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</si>
  <si>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</si>
  <si>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</si>
  <si>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</si>
  <si>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</si>
  <si>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</si>
  <si>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</si>
  <si>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</si>
  <si>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</si>
  <si>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</si>
  <si>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</si>
  <si>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</si>
  <si>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</si>
  <si>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</si>
  <si>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</si>
  <si>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</si>
  <si>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</si>
  <si>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</si>
  <si>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</si>
  <si>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</si>
  <si>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</si>
  <si>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</si>
  <si>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</si>
  <si>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</si>
  <si>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</si>
  <si>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</si>
  <si>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</si>
  <si>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</si>
  <si>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</si>
  <si>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</si>
  <si>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</si>
  <si>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</si>
  <si>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</si>
  <si>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</si>
  <si>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</si>
  <si>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</si>
  <si>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</si>
  <si>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</si>
  <si>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</si>
  <si>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</si>
  <si>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</si>
  <si>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</si>
  <si>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</si>
  <si>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</si>
  <si>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</si>
  <si>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</si>
  <si>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</si>
  <si>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</si>
  <si>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</si>
  <si>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</si>
  <si>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</si>
  <si>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</si>
  <si>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</si>
  <si>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</si>
  <si>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</si>
  <si>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</si>
  <si>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</si>
  <si>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</si>
  <si>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</si>
  <si>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</si>
  <si>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</si>
  <si>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</si>
  <si>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</si>
  <si>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</si>
  <si>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</si>
  <si>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</si>
  <si>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</si>
  <si>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</si>
  <si>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</si>
  <si>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</si>
  <si>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</si>
  <si>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</si>
  <si>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</si>
  <si>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</si>
  <si>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</si>
  <si>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</si>
  <si>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</si>
  <si>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</si>
  <si>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</si>
  <si>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</si>
  <si>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</si>
  <si>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</si>
  <si>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</si>
  <si>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</si>
  <si>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</si>
  <si>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</si>
  <si>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</si>
  <si>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</si>
  <si>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</si>
  <si>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</si>
  <si>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</si>
  <si>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</si>
  <si>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</si>
  <si>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</si>
  <si>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</si>
  <si>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</si>
  <si>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</si>
  <si>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</si>
  <si>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</si>
  <si>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</si>
  <si>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</si>
  <si>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</si>
  <si>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</si>
  <si>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</si>
  <si>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</si>
  <si>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</si>
  <si>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</si>
  <si>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</si>
  <si>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</si>
  <si>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</si>
  <si>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</si>
  <si>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</si>
  <si>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</si>
  <si>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</si>
  <si>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</si>
  <si>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</si>
  <si>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</si>
  <si>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</si>
  <si>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</si>
  <si>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</si>
  <si>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</si>
  <si>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</si>
  <si>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</si>
  <si>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</si>
  <si>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</si>
  <si>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</si>
  <si>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</si>
  <si>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</si>
  <si>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</si>
  <si>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</si>
  <si>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</si>
  <si>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</si>
  <si>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</si>
  <si>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</si>
  <si>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</si>
  <si>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</si>
  <si>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</si>
  <si>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</si>
  <si>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</si>
  <si>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</si>
  <si>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</si>
  <si>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</si>
  <si>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</si>
  <si>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</si>
  <si>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</si>
  <si>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</si>
  <si>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</si>
  <si>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</si>
  <si>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</si>
  <si>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</si>
  <si>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</si>
  <si>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</si>
  <si>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</si>
  <si>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</si>
  <si>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</si>
  <si>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</si>
  <si>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</si>
  <si>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</si>
  <si>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</si>
  <si>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</si>
  <si>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</si>
  <si>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</si>
  <si>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</si>
  <si>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</si>
  <si>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</si>
  <si>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</si>
  <si>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</si>
  <si>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</si>
  <si>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</si>
  <si>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</si>
  <si>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</si>
  <si>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</si>
  <si>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</si>
  <si>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</si>
  <si>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</si>
  <si>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</si>
  <si>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</si>
  <si>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</si>
  <si>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</si>
  <si>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</si>
  <si>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</si>
  <si>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</si>
  <si>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</si>
  <si>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</si>
  <si>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</si>
  <si>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</si>
  <si>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</si>
  <si>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</si>
  <si>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</si>
  <si>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</si>
  <si>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</si>
  <si>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</si>
  <si>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</si>
  <si>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</si>
  <si>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</si>
  <si>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</si>
  <si>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</si>
  <si>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</si>
  <si>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</si>
  <si>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</si>
  <si>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</si>
  <si>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</si>
  <si>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</si>
  <si>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</si>
  <si>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</si>
  <si>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</si>
  <si>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</si>
  <si>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</si>
  <si>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</si>
  <si>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</si>
  <si>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</si>
  <si>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</si>
  <si>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</si>
  <si>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</si>
  <si>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</si>
  <si>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</si>
  <si>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</si>
  <si>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</si>
  <si>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</si>
  <si>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</si>
  <si>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</si>
  <si>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</si>
  <si>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</si>
  <si>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</si>
  <si>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</si>
  <si>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</si>
  <si>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</si>
  <si>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</si>
  <si>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</si>
  <si>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</si>
  <si>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</si>
  <si>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</si>
  <si>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</si>
  <si>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</si>
  <si>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</si>
  <si>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</si>
  <si>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</si>
  <si>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</si>
  <si>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</si>
  <si>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</si>
  <si>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</si>
  <si>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</si>
  <si>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</si>
  <si>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</si>
  <si>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</si>
  <si>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</si>
  <si>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</si>
  <si>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</si>
  <si>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</si>
  <si>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</si>
  <si>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</si>
  <si>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</si>
  <si>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</si>
  <si>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</si>
  <si>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</si>
  <si>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</si>
  <si>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</si>
  <si>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</si>
  <si>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</si>
  <si>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</si>
  <si>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</si>
  <si>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</si>
  <si>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</si>
  <si>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</si>
  <si>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</si>
  <si>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</si>
  <si>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</si>
  <si>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</si>
  <si>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</si>
  <si>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</si>
  <si>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</si>
  <si>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</si>
  <si>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</si>
  <si>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</si>
  <si>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</si>
  <si>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</si>
  <si>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</si>
  <si>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</si>
  <si>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</si>
  <si>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</si>
  <si>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</si>
  <si>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</si>
  <si>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</si>
  <si>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</si>
  <si>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</si>
  <si>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</si>
  <si>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</si>
  <si>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</si>
  <si>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</si>
  <si>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</si>
  <si>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</si>
  <si>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</si>
  <si>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</si>
  <si>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</si>
  <si>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</si>
  <si>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</si>
  <si>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</si>
  <si>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</si>
  <si>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</si>
  <si>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</si>
  <si>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</si>
  <si>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</si>
  <si>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</si>
  <si>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</si>
  <si>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</si>
  <si>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</si>
  <si>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</si>
  <si>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</si>
  <si>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</si>
  <si>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</si>
  <si>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</si>
  <si>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</si>
  <si>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</si>
  <si>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</si>
  <si>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</si>
  <si>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</si>
  <si>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</si>
  <si>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</si>
  <si>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</si>
  <si>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</si>
  <si>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</si>
  <si>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</si>
  <si>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</si>
  <si>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</si>
  <si>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</si>
  <si>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</si>
  <si>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</si>
  <si>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</si>
  <si>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</si>
  <si>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</si>
  <si>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</si>
  <si>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</si>
  <si>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</si>
  <si>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</si>
  <si>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</si>
  <si>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</si>
  <si>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</si>
  <si>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</si>
  <si>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</si>
  <si>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</si>
  <si>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</si>
  <si>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</si>
  <si>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</si>
  <si>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</si>
  <si>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</si>
  <si>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</si>
  <si>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</si>
  <si>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</si>
  <si>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</si>
  <si>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</si>
  <si>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</si>
  <si>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</si>
  <si>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</si>
  <si>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</si>
  <si>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</si>
  <si>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</si>
  <si>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</si>
  <si>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</si>
  <si>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</si>
  <si>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</si>
  <si>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</si>
  <si>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</si>
  <si>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</si>
  <si>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</si>
  <si>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</si>
  <si>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</si>
  <si>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</si>
  <si>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</si>
  <si>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</si>
  <si>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</si>
  <si>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</si>
  <si>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</si>
  <si>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</si>
  <si>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</si>
  <si>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</si>
  <si>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</si>
  <si>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</si>
  <si>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</si>
  <si>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</si>
  <si>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</si>
  <si>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</si>
  <si>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</si>
  <si>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</si>
  <si>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</si>
  <si>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</si>
  <si>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</si>
  <si>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</si>
  <si>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</si>
  <si>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</si>
  <si>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</si>
  <si>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</si>
  <si>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</si>
  <si>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</si>
  <si>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</si>
  <si>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</si>
  <si>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</si>
  <si>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</si>
  <si>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</si>
  <si>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</si>
  <si>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</si>
  <si>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</si>
  <si>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</si>
  <si>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</si>
  <si>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</si>
  <si>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</si>
  <si>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</si>
  <si>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</si>
  <si>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</si>
  <si>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</si>
  <si>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</si>
  <si>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</si>
  <si>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</si>
  <si>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</si>
  <si>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</si>
  <si>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</si>
  <si>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</si>
  <si>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</si>
  <si>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</si>
  <si>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</si>
  <si>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</si>
  <si>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</si>
  <si>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</si>
  <si>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</si>
  <si>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</si>
  <si>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</si>
  <si>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</si>
  <si>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</si>
  <si>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</si>
  <si>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</si>
  <si>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</si>
  <si>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</si>
  <si>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</si>
  <si>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</si>
  <si>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</si>
  <si>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</si>
  <si>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</si>
  <si>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</si>
  <si>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</si>
  <si>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</si>
  <si>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</si>
  <si>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</si>
  <si>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</si>
  <si>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</si>
  <si>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</si>
  <si>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</si>
  <si>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</si>
  <si>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</si>
  <si>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</si>
  <si>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</si>
  <si>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</si>
  <si>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</si>
  <si>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</si>
  <si>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</si>
  <si>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</si>
  <si>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</si>
  <si>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</si>
  <si>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</si>
  <si>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</si>
  <si>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</si>
  <si>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</si>
  <si>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</si>
  <si>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</si>
  <si>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</si>
  <si>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</si>
  <si>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</si>
  <si>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</si>
  <si>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</si>
  <si>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</si>
  <si>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</si>
  <si>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</si>
  <si>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</si>
  <si>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</si>
  <si>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</si>
  <si>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</si>
  <si>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</si>
  <si>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</si>
  <si>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</si>
  <si>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</si>
  <si>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</si>
  <si>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</si>
  <si>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</si>
  <si>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</si>
  <si>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</si>
  <si>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</si>
  <si>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</si>
  <si>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</si>
  <si>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</si>
  <si>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</si>
  <si>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</si>
  <si>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</si>
  <si>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</si>
  <si>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</si>
  <si>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</si>
  <si>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</si>
  <si>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</si>
  <si>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</si>
  <si>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</si>
  <si>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</si>
  <si>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</si>
  <si>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</si>
  <si>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</si>
  <si>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</si>
  <si>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</si>
  <si>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</si>
  <si>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</si>
  <si>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</si>
  <si>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</si>
  <si>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</si>
  <si>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</si>
  <si>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</si>
  <si>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</si>
  <si>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</si>
  <si>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</si>
  <si>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</si>
  <si>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</si>
  <si>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</si>
  <si>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</si>
  <si>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</si>
  <si>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</si>
  <si>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</si>
  <si>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</si>
  <si>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</si>
  <si>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</si>
  <si>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</si>
  <si>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</si>
  <si>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</si>
  <si>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</si>
  <si>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</si>
  <si>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</si>
  <si>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</si>
  <si>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</si>
  <si>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</si>
  <si>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</si>
  <si>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</si>
  <si>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</si>
  <si>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</si>
  <si>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</si>
  <si>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</si>
  <si>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</si>
  <si>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</si>
  <si>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</si>
  <si>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</si>
  <si>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</si>
  <si>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</si>
  <si>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</si>
  <si>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</si>
  <si>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</si>
  <si>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</si>
  <si>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</si>
  <si>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</si>
  <si>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</si>
  <si>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</si>
  <si>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</si>
  <si>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</si>
  <si>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</si>
  <si>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</si>
  <si>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</si>
  <si>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</si>
  <si>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</si>
  <si>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</si>
  <si>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</si>
  <si>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</si>
  <si>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</si>
  <si>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</si>
  <si>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</si>
  <si>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</si>
  <si>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</si>
  <si>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</si>
  <si>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</si>
  <si>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</si>
  <si>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</si>
  <si>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</si>
  <si>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</si>
  <si>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</si>
  <si>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</si>
  <si>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</si>
  <si>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</si>
  <si>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</si>
  <si>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</si>
  <si>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</si>
  <si>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</si>
  <si>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</si>
  <si>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</si>
  <si>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</si>
  <si>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</si>
  <si>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</si>
  <si>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</si>
  <si>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</si>
  <si>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</si>
  <si>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</si>
  <si>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</si>
  <si>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</si>
  <si>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</si>
  <si>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</si>
  <si>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</si>
  <si>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</si>
  <si>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</si>
  <si>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</si>
  <si>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</si>
  <si>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</si>
  <si>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</si>
  <si>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</si>
  <si>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</si>
  <si>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</si>
  <si>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</si>
  <si>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</si>
  <si>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</si>
  <si>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</si>
  <si>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</si>
  <si>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</si>
  <si>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</si>
  <si>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</si>
  <si>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</si>
  <si>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</si>
  <si>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</si>
  <si>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</si>
  <si>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</si>
  <si>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</si>
  <si>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</si>
  <si>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</si>
  <si>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</si>
  <si>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</si>
  <si>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</si>
  <si>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</si>
  <si>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</si>
  <si>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</si>
  <si>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</si>
  <si>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</si>
  <si>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</si>
  <si>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</si>
  <si>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</si>
  <si>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</si>
  <si>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</si>
  <si>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</si>
  <si>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</si>
  <si>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</si>
  <si>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</si>
  <si>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</si>
  <si>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</si>
  <si>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</si>
  <si>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</si>
  <si>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</si>
  <si>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</si>
  <si>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</si>
  <si>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</si>
  <si>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</si>
  <si>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</si>
  <si>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</si>
  <si>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</si>
  <si>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</si>
  <si>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</si>
  <si>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</si>
  <si>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</si>
  <si>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</si>
  <si>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</si>
  <si>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</si>
  <si>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</si>
  <si>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</si>
  <si>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</si>
  <si>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</si>
  <si>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</si>
  <si>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</si>
  <si>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</si>
  <si>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</si>
  <si>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</si>
  <si>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</si>
  <si>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</si>
  <si>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</si>
  <si>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</si>
  <si>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</si>
  <si>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</si>
  <si>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</si>
  <si>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</si>
  <si>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</si>
  <si>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</si>
  <si>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</si>
  <si>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</si>
  <si>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</si>
  <si>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</si>
  <si>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</si>
  <si>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</si>
  <si>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</si>
  <si>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</si>
  <si>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</si>
  <si>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</si>
  <si>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</si>
  <si>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</si>
  <si>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</si>
  <si>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</si>
  <si>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</si>
  <si>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</si>
  <si>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</si>
  <si>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</si>
  <si>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</si>
  <si>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</si>
  <si>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</si>
  <si>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</si>
  <si>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</si>
  <si>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</si>
  <si>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</si>
  <si>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</si>
  <si>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</si>
  <si>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</si>
  <si>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</si>
  <si>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</si>
  <si>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</si>
  <si>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</si>
  <si>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</si>
  <si>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</si>
  <si>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</si>
  <si>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</si>
  <si>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</si>
  <si>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</si>
  <si>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</si>
  <si>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</si>
  <si>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</si>
  <si>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</si>
  <si>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</si>
  <si>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</si>
  <si>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</si>
  <si>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</si>
  <si>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</si>
  <si>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</si>
  <si>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</si>
  <si>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</si>
  <si>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</si>
  <si>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</si>
  <si>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</si>
  <si>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</si>
  <si>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</si>
  <si>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</si>
  <si>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</si>
  <si>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</si>
  <si>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</si>
  <si>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</si>
  <si>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</si>
  <si>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</si>
  <si>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</si>
  <si>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</si>
  <si>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</si>
  <si>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</si>
  <si>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</si>
  <si>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</si>
  <si>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</si>
  <si>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</si>
  <si>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</si>
  <si>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</si>
  <si>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</si>
  <si>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</si>
  <si>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</si>
  <si>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</si>
  <si>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</si>
  <si>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</si>
  <si>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</si>
  <si>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</si>
  <si>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</si>
  <si>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</si>
  <si>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</si>
  <si>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</si>
  <si>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</si>
  <si>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</si>
  <si>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</si>
  <si>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</si>
  <si>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</si>
  <si>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</si>
  <si>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</si>
  <si>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</si>
  <si>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</si>
  <si>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</si>
  <si>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</si>
  <si>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</si>
  <si>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</si>
  <si>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</si>
  <si>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</si>
  <si>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</si>
  <si>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</si>
  <si>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</si>
  <si>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</si>
  <si>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</si>
  <si>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</si>
  <si>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</si>
  <si>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</si>
  <si>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</si>
  <si>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</si>
  <si>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</si>
  <si>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</si>
  <si>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</si>
  <si>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</si>
  <si>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</si>
  <si>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</si>
  <si>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</si>
  <si>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</si>
  <si>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</si>
  <si>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</si>
  <si>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</si>
  <si>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</si>
  <si>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</si>
  <si>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</si>
  <si>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</si>
  <si>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</si>
  <si>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</si>
  <si>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</si>
  <si>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</si>
  <si>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</si>
  <si>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</si>
  <si>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</si>
  <si>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</si>
  <si>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</si>
  <si>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</si>
  <si>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</si>
  <si>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</si>
  <si>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</si>
  <si>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</si>
  <si>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</si>
  <si>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</si>
  <si>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</si>
  <si>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</si>
  <si>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</si>
  <si>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</si>
  <si>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</si>
  <si>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</si>
  <si>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</si>
  <si>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</si>
  <si>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</si>
  <si>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</si>
  <si>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</si>
  <si>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</si>
  <si>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</si>
  <si>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</si>
  <si>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</si>
  <si>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</si>
  <si>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</si>
  <si>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</si>
  <si>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</si>
  <si>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</si>
  <si>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</si>
  <si>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</si>
  <si>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</si>
  <si>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</si>
  <si>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</si>
  <si>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</si>
  <si>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</si>
  <si>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</si>
  <si>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</si>
  <si>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</si>
  <si>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</si>
  <si>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</si>
  <si>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</si>
  <si>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</si>
  <si>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</si>
  <si>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</si>
  <si>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</si>
  <si>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</si>
  <si>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</si>
  <si>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</si>
  <si>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</si>
  <si>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</si>
  <si>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</si>
  <si>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</si>
  <si>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</si>
  <si>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</si>
  <si>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</si>
  <si>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</si>
  <si>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</si>
  <si>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</si>
  <si>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</si>
  <si>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</si>
  <si>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</si>
  <si>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</si>
  <si>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</si>
  <si>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</si>
  <si>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</si>
  <si>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</si>
  <si>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</si>
  <si>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</si>
  <si>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</si>
  <si>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</si>
  <si>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</si>
  <si>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</si>
  <si>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</si>
  <si>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</si>
  <si>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</si>
  <si>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</si>
  <si>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</si>
  <si>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</si>
  <si>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</si>
  <si>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</si>
  <si>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</si>
  <si>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</si>
  <si>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</si>
  <si>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</si>
  <si>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</si>
  <si>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</si>
  <si>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</si>
  <si>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</si>
  <si>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</si>
  <si>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</si>
  <si>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</si>
  <si>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</si>
  <si>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</si>
  <si>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</si>
  <si>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</si>
  <si>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</si>
  <si>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</si>
  <si>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</si>
  <si>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</si>
  <si>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</si>
  <si>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</si>
  <si>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</si>
  <si>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</si>
  <si>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</si>
  <si>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</si>
  <si>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</si>
  <si>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</si>
  <si>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</si>
  <si>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</si>
  <si>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</si>
  <si>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</si>
  <si>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</si>
  <si>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</si>
  <si>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</si>
  <si>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</si>
  <si>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</si>
  <si>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</si>
  <si>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</si>
  <si>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</si>
  <si>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</si>
  <si>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</si>
  <si>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</si>
  <si>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</si>
  <si>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</si>
  <si>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</si>
  <si>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</si>
  <si>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</si>
  <si>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</si>
  <si>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</si>
  <si>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</si>
  <si>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</si>
  <si>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</si>
  <si>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</si>
  <si>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</si>
  <si>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</si>
  <si>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</si>
  <si>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</si>
  <si>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</si>
  <si>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</si>
  <si>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</si>
  <si>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</si>
  <si>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</si>
  <si>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</si>
  <si>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</si>
  <si>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</si>
  <si>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</si>
  <si>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</si>
  <si>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</si>
  <si>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</si>
  <si>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</si>
  <si>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</si>
  <si>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</si>
  <si>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</si>
  <si>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</si>
  <si>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</si>
  <si>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</si>
  <si>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</si>
  <si>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</si>
  <si>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</si>
  <si>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</si>
  <si>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</si>
  <si>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</si>
  <si>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</si>
  <si>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</si>
  <si>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</si>
  <si>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</si>
  <si>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</si>
  <si>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</si>
  <si>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</si>
  <si>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</si>
  <si>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</si>
  <si>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</si>
  <si>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</si>
  <si>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</si>
  <si>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</si>
  <si>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</si>
  <si>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</si>
  <si>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</si>
  <si>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</si>
  <si>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</si>
  <si>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</si>
  <si>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</si>
  <si>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</si>
  <si>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</si>
  <si>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</si>
  <si>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</si>
  <si>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</si>
  <si>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</si>
  <si>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</si>
  <si>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</si>
  <si>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</si>
  <si>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</si>
  <si>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</si>
  <si>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</si>
  <si>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</si>
  <si>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</si>
  <si>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</si>
  <si>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</si>
  <si>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</si>
  <si>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</si>
  <si>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</si>
  <si>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</si>
  <si>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</si>
  <si>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</si>
  <si>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</si>
  <si>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</si>
  <si>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</si>
  <si>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</si>
  <si>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</si>
  <si>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</si>
  <si>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</si>
  <si>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</si>
  <si>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</si>
  <si>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</si>
  <si>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</si>
  <si>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</si>
  <si>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</si>
  <si>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</si>
  <si>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</si>
  <si>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</si>
  <si>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</si>
  <si>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</si>
  <si>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</si>
  <si>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</si>
  <si>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</si>
  <si>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</si>
  <si>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</si>
  <si>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</si>
  <si>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</si>
  <si>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</si>
  <si>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</si>
  <si>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</si>
  <si>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</si>
  <si>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</si>
  <si>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</si>
  <si>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</si>
  <si>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</si>
  <si>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</si>
  <si>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</si>
  <si>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</si>
  <si>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</si>
  <si>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</si>
  <si>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</si>
  <si>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</si>
  <si>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</si>
  <si>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</si>
  <si>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</si>
  <si>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</si>
  <si>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</si>
  <si>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</si>
  <si>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</si>
  <si>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</si>
  <si>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</si>
  <si>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</si>
  <si>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</si>
  <si>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</si>
  <si>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</si>
  <si>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</si>
  <si>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</si>
  <si>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</si>
  <si>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</si>
  <si>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</si>
  <si>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</si>
  <si>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</si>
  <si>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</si>
  <si>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</si>
  <si>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</si>
  <si>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</si>
  <si>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</si>
  <si>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</si>
  <si>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</si>
  <si>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</si>
  <si>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</si>
  <si>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</si>
  <si>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</si>
  <si>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</si>
  <si>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</si>
  <si>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</si>
  <si>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</si>
  <si>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</si>
  <si>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</si>
  <si>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</si>
  <si>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</si>
  <si>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</si>
  <si>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</si>
  <si>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</si>
  <si>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</si>
  <si>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</si>
  <si>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</si>
  <si>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</si>
  <si>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</si>
  <si>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</si>
  <si>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</si>
  <si>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</si>
  <si>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</si>
  <si>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</si>
  <si>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</si>
  <si>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</si>
  <si>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</si>
  <si>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</si>
  <si>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</si>
  <si>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</si>
  <si>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</si>
  <si>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</si>
  <si>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</si>
  <si>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</si>
  <si>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</si>
  <si>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</si>
  <si>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</si>
  <si>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</si>
  <si>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</si>
  <si>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</si>
  <si>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</si>
  <si>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</si>
  <si>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</si>
  <si>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</si>
  <si>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</si>
  <si>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</si>
  <si>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</si>
  <si>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</si>
  <si>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</si>
  <si>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</si>
  <si>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</si>
  <si>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</si>
  <si>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</si>
  <si>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</si>
  <si>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</si>
  <si>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</si>
  <si>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</si>
  <si>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</si>
  <si>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</si>
  <si>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</si>
  <si>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</si>
  <si>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</si>
  <si>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</si>
  <si>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</si>
  <si>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</si>
  <si>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</si>
  <si>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</si>
  <si>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</si>
  <si>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</si>
  <si>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</si>
  <si>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</si>
  <si>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</si>
  <si>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</si>
  <si>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</si>
  <si>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</si>
  <si>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</si>
  <si>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</si>
  <si>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</si>
  <si>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</si>
  <si>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</si>
  <si>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</si>
  <si>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</si>
  <si>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</si>
  <si>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</si>
  <si>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</si>
  <si>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</si>
  <si>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</si>
  <si>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</si>
  <si>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</si>
  <si>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</si>
  <si>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</si>
  <si>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</si>
  <si>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</si>
  <si>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</si>
  <si>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</si>
  <si>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</si>
  <si>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</si>
  <si>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</si>
  <si>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</si>
  <si>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</si>
  <si>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</si>
  <si>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</si>
  <si>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</si>
  <si>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</si>
  <si>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</si>
  <si>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</si>
  <si>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</si>
  <si>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</si>
  <si>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</si>
  <si>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</si>
  <si>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</si>
  <si>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</si>
  <si>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</si>
  <si>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</si>
  <si>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</si>
  <si>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</si>
  <si>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</si>
  <si>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</si>
  <si>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</si>
  <si>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</si>
  <si>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</si>
  <si>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</si>
  <si>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</si>
  <si>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</si>
  <si>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</si>
  <si>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</si>
  <si>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</si>
  <si>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</si>
  <si>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</si>
  <si>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</si>
  <si>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</si>
  <si>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</si>
  <si>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</si>
  <si>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</si>
  <si>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</si>
  <si>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</si>
  <si>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</si>
  <si>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</si>
  <si>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</si>
  <si>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</si>
  <si>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</si>
  <si>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</si>
  <si>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</si>
  <si>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</si>
  <si>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</si>
  <si>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</si>
  <si>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</si>
  <si>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</si>
  <si>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</si>
  <si>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</si>
  <si>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</si>
  <si>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</si>
  <si>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</si>
  <si>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</si>
  <si>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</si>
  <si>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</si>
  <si>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</si>
  <si>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</si>
  <si>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</si>
  <si>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</si>
  <si>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</si>
  <si>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</si>
  <si>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</si>
  <si>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</si>
  <si>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</si>
  <si>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</si>
  <si>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</si>
  <si>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</si>
  <si>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</si>
  <si>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</si>
  <si>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</si>
  <si>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</si>
  <si>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</si>
  <si>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</si>
  <si>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</si>
  <si>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</si>
  <si>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</si>
  <si>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</si>
  <si>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</si>
  <si>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</si>
  <si>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</si>
  <si>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</si>
  <si>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</si>
  <si>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</si>
  <si>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</si>
  <si>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</si>
  <si>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</si>
  <si>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</si>
  <si>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</si>
  <si>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</si>
  <si>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</si>
  <si>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</si>
  <si>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</si>
  <si>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</si>
  <si>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</si>
  <si>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</si>
  <si>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</si>
  <si>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</si>
  <si>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</si>
  <si>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</si>
  <si>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</si>
  <si>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</si>
  <si>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</si>
  <si>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</si>
  <si>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</si>
  <si>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</si>
  <si>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</si>
  <si>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</si>
  <si>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</si>
  <si>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</si>
  <si>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</si>
  <si>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</si>
  <si>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</si>
  <si>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</si>
  <si>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</si>
  <si>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</si>
  <si>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</si>
  <si>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</si>
  <si>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</si>
  <si>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</si>
  <si>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</si>
  <si>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</si>
  <si>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</si>
  <si>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</si>
  <si>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</si>
  <si>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</si>
  <si>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</si>
  <si>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</si>
  <si>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</si>
  <si>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</si>
  <si>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</si>
  <si>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</si>
  <si>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</si>
  <si>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</si>
  <si>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</si>
  <si>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</si>
  <si>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</si>
  <si>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</si>
  <si>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</si>
  <si>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</si>
  <si>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</si>
  <si>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</si>
  <si>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</si>
  <si>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</si>
  <si>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</si>
  <si>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</si>
  <si>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</si>
  <si>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</si>
  <si>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</si>
  <si>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</si>
  <si>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</si>
  <si>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</si>
  <si>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</si>
  <si>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</si>
  <si>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</si>
  <si>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</si>
  <si>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</si>
  <si>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</si>
  <si>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</si>
  <si>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</si>
  <si>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</si>
  <si>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</si>
  <si>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</si>
  <si>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</si>
  <si>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</si>
  <si>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</si>
  <si>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</si>
  <si>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</si>
  <si>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</si>
  <si>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</si>
  <si>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</si>
  <si>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</si>
  <si>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</si>
  <si>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</si>
  <si>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</si>
  <si>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</si>
  <si>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</si>
  <si>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</si>
  <si>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</si>
  <si>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</si>
  <si>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</si>
  <si>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</si>
  <si>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</si>
  <si>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</si>
  <si>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</si>
  <si>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</si>
  <si>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</si>
  <si>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</si>
  <si>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</si>
  <si>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</si>
  <si>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</si>
  <si>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</si>
  <si>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</si>
  <si>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</si>
  <si>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</si>
  <si>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</si>
  <si>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</si>
  <si>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</si>
  <si>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</si>
  <si>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</si>
  <si>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</si>
  <si>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</si>
  <si>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</si>
  <si>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</si>
  <si>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</si>
  <si>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</si>
  <si>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</si>
  <si>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</si>
  <si>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</si>
  <si>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</si>
  <si>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</si>
  <si>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</si>
  <si>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</si>
  <si>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</si>
  <si>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</si>
  <si>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</si>
  <si>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</si>
  <si>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</si>
  <si>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</si>
  <si>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</si>
  <si>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</si>
  <si>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</si>
  <si>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</si>
  <si>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</si>
  <si>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</si>
  <si>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</si>
  <si>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</si>
  <si>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</si>
  <si>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</si>
  <si>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</si>
  <si>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</si>
  <si>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</si>
  <si>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</si>
  <si>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</si>
  <si>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</si>
  <si>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</si>
  <si>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</si>
  <si>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</si>
  <si>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</si>
  <si>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</si>
  <si>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</si>
  <si>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</si>
  <si>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</si>
  <si>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</si>
  <si>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</si>
  <si>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</si>
  <si>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</si>
  <si>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</si>
  <si>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</si>
  <si>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</si>
  <si>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</si>
  <si>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</si>
  <si>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</si>
  <si>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</si>
  <si>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</si>
  <si>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</si>
  <si>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</si>
  <si>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</si>
  <si>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</si>
  <si>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</si>
  <si>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</si>
  <si>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</si>
  <si>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</si>
  <si>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</si>
  <si>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</si>
  <si>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</si>
  <si>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</si>
  <si>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</si>
  <si>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</si>
  <si>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</si>
  <si>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</si>
  <si>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</si>
  <si>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</si>
  <si>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</si>
  <si>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</si>
  <si>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</si>
  <si>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</si>
  <si>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</si>
  <si>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</si>
  <si>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</si>
  <si>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</si>
  <si>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</si>
  <si>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</si>
  <si>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</si>
  <si>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</si>
  <si>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</si>
  <si>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</si>
  <si>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</si>
  <si>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</si>
  <si>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</si>
  <si>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</si>
  <si>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</si>
  <si>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</si>
  <si>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</si>
  <si>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</si>
  <si>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</si>
  <si>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</si>
  <si>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</si>
  <si>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</si>
  <si>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</si>
  <si>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</si>
  <si>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</si>
  <si>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</si>
  <si>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</si>
  <si>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</si>
  <si>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</si>
  <si>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</si>
  <si>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</si>
  <si>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</si>
  <si>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</si>
  <si>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</si>
  <si>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</si>
  <si>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</si>
  <si>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</si>
  <si>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</si>
  <si>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</si>
  <si>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</si>
  <si>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</si>
  <si>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</si>
  <si>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</si>
  <si>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</si>
  <si>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</si>
  <si>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</si>
  <si>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</si>
  <si>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</si>
  <si>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</si>
  <si>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</si>
  <si>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</si>
  <si>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</si>
  <si>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</si>
  <si>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</si>
  <si>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</si>
  <si>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</si>
  <si>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</si>
  <si>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</si>
  <si>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</si>
  <si>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</si>
  <si>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</si>
  <si>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</si>
  <si>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</si>
  <si>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</si>
  <si>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</si>
  <si>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</si>
  <si>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</si>
  <si>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</si>
  <si>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</si>
  <si>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</si>
  <si>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</si>
  <si>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</si>
  <si>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</si>
  <si>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</si>
  <si>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</si>
  <si>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</si>
  <si>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</si>
  <si>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</si>
  <si>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</si>
  <si>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</si>
  <si>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</si>
  <si>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</si>
  <si>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</si>
  <si>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</si>
  <si>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</si>
  <si>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</si>
  <si>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</si>
  <si>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</si>
  <si>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</si>
  <si>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</si>
  <si>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</si>
  <si>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</si>
  <si>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</si>
  <si>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</si>
  <si>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</si>
  <si>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</si>
  <si>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</si>
  <si>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</si>
  <si>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</si>
  <si>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</si>
  <si>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</si>
  <si>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</si>
  <si>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</si>
  <si>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</si>
  <si>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</si>
  <si>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</si>
  <si>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</si>
  <si>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</si>
  <si>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</si>
  <si>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</si>
  <si>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</si>
  <si>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</si>
  <si>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</si>
  <si>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</si>
  <si>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</si>
  <si>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</si>
  <si>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</si>
  <si>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</si>
  <si>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</si>
  <si>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</si>
  <si>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</si>
  <si>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</si>
  <si>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</si>
  <si>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</si>
  <si>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</si>
  <si>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</si>
  <si>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</si>
  <si>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</si>
  <si>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</si>
  <si>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</si>
  <si>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</si>
  <si>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</si>
  <si>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</si>
  <si>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</si>
  <si>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</si>
  <si>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</si>
  <si>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</si>
  <si>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</si>
  <si>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</si>
  <si>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</si>
  <si>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</si>
  <si>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</si>
  <si>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</si>
  <si>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</si>
  <si>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</si>
  <si>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</si>
  <si>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</si>
  <si>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</si>
  <si>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</si>
  <si>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</si>
  <si>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</si>
  <si>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</si>
  <si>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</si>
  <si>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</si>
  <si>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</si>
  <si>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</si>
  <si>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</si>
  <si>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</si>
  <si>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</si>
  <si>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</si>
  <si>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</si>
  <si>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</si>
  <si>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</si>
  <si>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</si>
  <si>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</si>
  <si>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</si>
  <si>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</si>
  <si>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</si>
  <si>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</si>
  <si>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</si>
  <si>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</si>
  <si>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</si>
  <si>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</si>
  <si>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</si>
  <si>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</si>
  <si>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</si>
  <si>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</si>
  <si>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</si>
  <si>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</si>
  <si>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</si>
  <si>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</si>
  <si>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</si>
  <si>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</si>
  <si>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</si>
  <si>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</si>
  <si>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</si>
  <si>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</si>
  <si>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</si>
  <si>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</si>
  <si>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</si>
  <si>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</si>
  <si>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</si>
  <si>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</si>
  <si>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</si>
  <si>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</si>
  <si>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</si>
  <si>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</si>
  <si>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</si>
  <si>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</si>
  <si>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</si>
  <si>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</si>
  <si>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</si>
  <si>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</si>
  <si>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</si>
  <si>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</si>
  <si>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</si>
  <si>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</si>
  <si>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</si>
  <si>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</si>
  <si>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</si>
  <si>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</si>
  <si>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</si>
  <si>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</si>
  <si>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</si>
  <si>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</si>
  <si>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</si>
  <si>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</si>
  <si>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</si>
  <si>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</si>
  <si>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</si>
  <si>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</si>
  <si>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</si>
  <si>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</si>
  <si>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</si>
  <si>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</si>
  <si>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</si>
  <si>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</si>
  <si>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</si>
  <si>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</si>
  <si>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</si>
  <si>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</si>
  <si>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</si>
  <si>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</si>
  <si>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</si>
  <si>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</si>
  <si>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</si>
  <si>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</si>
  <si>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</si>
  <si>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</si>
  <si>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</si>
  <si>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</si>
  <si>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</si>
  <si>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</si>
  <si>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</si>
  <si>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</si>
  <si>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</si>
  <si>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</si>
  <si>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</si>
  <si>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</si>
  <si>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</si>
  <si>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</si>
  <si>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</si>
  <si>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</si>
  <si>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</si>
  <si>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</si>
  <si>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</si>
  <si>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</si>
  <si>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</si>
  <si>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</si>
  <si>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</si>
  <si>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</si>
  <si>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</si>
  <si>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</si>
  <si>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</si>
  <si>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</si>
  <si>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</si>
  <si>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</si>
  <si>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</si>
  <si>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</si>
  <si>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</si>
  <si>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</si>
  <si>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</si>
  <si>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</si>
  <si>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</si>
  <si>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</si>
  <si>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</si>
  <si>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</si>
  <si>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</si>
  <si>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</si>
  <si>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</si>
  <si>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</si>
  <si>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</si>
  <si>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</si>
  <si>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</si>
  <si>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</si>
  <si>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</si>
  <si>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</si>
  <si>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</si>
  <si>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</si>
  <si>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</si>
  <si>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</si>
  <si>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</si>
  <si>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</si>
  <si>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</si>
  <si>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</si>
  <si>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</si>
  <si>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</si>
  <si>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</si>
  <si>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</si>
  <si>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</si>
  <si>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</si>
  <si>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</si>
  <si>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</si>
  <si>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</si>
  <si>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</si>
  <si>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</si>
  <si>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</si>
  <si>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</si>
  <si>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</si>
  <si>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</si>
  <si>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</si>
  <si>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</si>
  <si>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</si>
  <si>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</si>
  <si>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</si>
  <si>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</si>
  <si>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</si>
  <si>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</si>
  <si>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</si>
  <si>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</si>
  <si>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</si>
  <si>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</si>
  <si>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</si>
  <si>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</si>
  <si>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</si>
  <si>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</si>
  <si>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</si>
  <si>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</si>
  <si>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</si>
  <si>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</si>
  <si>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</si>
  <si>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</si>
  <si>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</si>
  <si>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</si>
  <si>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</si>
  <si>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</si>
  <si>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</si>
  <si>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</si>
  <si>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</si>
  <si>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</si>
  <si>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</si>
  <si>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</si>
  <si>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</si>
  <si>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</si>
  <si>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</si>
  <si>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</si>
  <si>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</si>
  <si>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</si>
  <si>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</si>
  <si>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</si>
  <si>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</si>
  <si>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</si>
  <si>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</si>
  <si>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</si>
  <si>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</si>
  <si>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</si>
  <si>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</si>
  <si>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</si>
  <si>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</si>
  <si>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</si>
  <si>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</si>
  <si>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</si>
  <si>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</si>
  <si>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</si>
  <si>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</si>
  <si>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</si>
  <si>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</si>
  <si>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</si>
  <si>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</si>
  <si>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</si>
  <si>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</si>
  <si>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</si>
  <si>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</si>
  <si>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</si>
  <si>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</si>
  <si>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</si>
  <si>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</si>
  <si>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</si>
  <si>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</si>
  <si>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</si>
  <si>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</si>
  <si>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</si>
  <si>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</si>
  <si>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</si>
  <si>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</si>
  <si>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</si>
  <si>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</si>
  <si>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</si>
  <si>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</si>
  <si>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</si>
  <si>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</si>
  <si>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</si>
  <si>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</si>
  <si>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</si>
  <si>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</si>
  <si>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</si>
  <si>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</si>
  <si>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</si>
  <si>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</si>
  <si>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</si>
  <si>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</si>
  <si>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</si>
  <si>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</si>
  <si>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</si>
  <si>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</si>
  <si>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</si>
  <si>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</si>
  <si>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</si>
  <si>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</si>
  <si>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</si>
  <si>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</si>
  <si>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</si>
  <si>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</si>
  <si>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</si>
  <si>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</si>
  <si>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</si>
  <si>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</si>
  <si>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</si>
  <si>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</si>
  <si>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</si>
  <si>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</si>
  <si>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</si>
  <si>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</si>
  <si>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</si>
  <si>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</si>
  <si>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</si>
  <si>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</si>
  <si>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</si>
  <si>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</si>
  <si>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</si>
  <si>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</si>
  <si>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</si>
  <si>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</si>
  <si>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</si>
  <si>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</si>
  <si>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</si>
  <si>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</si>
  <si>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</si>
  <si>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</si>
  <si>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</si>
  <si>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</si>
  <si>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</si>
  <si>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</si>
  <si>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</si>
  <si>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</si>
  <si>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</si>
  <si>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</si>
  <si>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</si>
  <si>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</si>
  <si>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</si>
  <si>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</si>
  <si>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</si>
  <si>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</si>
  <si>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</si>
  <si>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</si>
  <si>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</si>
  <si>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</si>
  <si>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</si>
  <si>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</si>
  <si>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</si>
  <si>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</si>
  <si>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</si>
  <si>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</si>
  <si>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</si>
  <si>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</si>
  <si>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</si>
  <si>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</si>
  <si>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</si>
  <si>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</si>
  <si>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</si>
  <si>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</si>
  <si>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</si>
  <si>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</si>
  <si>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</si>
  <si>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</si>
  <si>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</si>
  <si>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</si>
  <si>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</si>
  <si>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</si>
  <si>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</si>
  <si>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</si>
  <si>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</si>
  <si>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</si>
  <si>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</si>
  <si>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</si>
  <si>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</si>
  <si>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</si>
  <si>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</si>
  <si>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</si>
  <si>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</si>
  <si>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</si>
  <si>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</si>
  <si>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</si>
  <si>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</si>
  <si>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</si>
  <si>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</si>
  <si>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</si>
  <si>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</si>
  <si>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</si>
  <si>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</si>
  <si>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</si>
  <si>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</si>
  <si>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</si>
  <si>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</si>
  <si>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</si>
  <si>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</si>
  <si>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</si>
  <si>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</si>
  <si>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</si>
  <si>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</si>
  <si>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</si>
  <si>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</si>
  <si>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</si>
  <si>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</si>
  <si>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</si>
  <si>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</si>
  <si>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</si>
  <si>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</si>
  <si>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</si>
  <si>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</si>
  <si>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</si>
  <si>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</si>
  <si>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</si>
  <si>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</si>
  <si>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</si>
  <si>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</si>
  <si>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</si>
  <si>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</si>
  <si>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</si>
  <si>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</si>
  <si>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</si>
  <si>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</si>
  <si>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</si>
  <si>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</si>
  <si>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</si>
  <si>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</si>
  <si>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</si>
  <si>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</si>
  <si>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</si>
  <si>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</si>
  <si>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</si>
  <si>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</si>
  <si>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</si>
  <si>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</si>
  <si>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</si>
  <si>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</si>
  <si>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</si>
  <si>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</si>
  <si>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</si>
  <si>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</si>
  <si>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</si>
  <si>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</si>
  <si>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</si>
  <si>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</si>
  <si>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</si>
  <si>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</si>
  <si>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</si>
  <si>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</si>
  <si>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</si>
  <si>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</si>
  <si>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</si>
  <si>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</si>
  <si>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</si>
  <si>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</si>
  <si>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</si>
  <si>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</si>
  <si>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</si>
  <si>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</si>
  <si>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</si>
  <si>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</si>
  <si>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</si>
  <si>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</si>
  <si>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</si>
  <si>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</si>
  <si>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</si>
  <si>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</si>
  <si>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</si>
  <si>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</si>
  <si>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</si>
  <si>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</si>
  <si>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</si>
  <si>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</si>
  <si>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</si>
  <si>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</si>
  <si>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</si>
  <si>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</si>
  <si>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</si>
  <si>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</si>
  <si>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</si>
  <si>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</si>
  <si>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</si>
  <si>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</si>
  <si>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</si>
  <si>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</si>
  <si>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</si>
  <si>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</si>
  <si>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</si>
  <si>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</si>
  <si>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</si>
  <si>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</si>
  <si>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</si>
  <si>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</si>
  <si>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</si>
  <si>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</si>
  <si>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</si>
  <si>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</si>
  <si>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</si>
  <si>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</si>
  <si>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</si>
  <si>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</si>
  <si>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</si>
  <si>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</si>
  <si>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</si>
  <si>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</si>
  <si>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</si>
  <si>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</si>
  <si>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</si>
  <si>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</si>
  <si>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</si>
  <si>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</si>
  <si>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</si>
  <si>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</si>
  <si>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</si>
  <si>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</si>
  <si>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</si>
  <si>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</si>
  <si>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</si>
  <si>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</si>
  <si>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</si>
  <si>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</si>
  <si>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</si>
  <si>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</si>
  <si>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</si>
  <si>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</si>
  <si>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</si>
  <si>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</si>
  <si>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</si>
  <si>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</si>
  <si>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</si>
  <si>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</si>
  <si>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</si>
  <si>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</si>
  <si>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</si>
  <si>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</si>
  <si>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</si>
  <si>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</si>
  <si>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</si>
  <si>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</si>
  <si>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</si>
  <si>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</si>
  <si>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</si>
  <si>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</si>
  <si>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</si>
  <si>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</si>
  <si>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</si>
  <si>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</si>
  <si>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</si>
  <si>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</si>
  <si>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</si>
  <si>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</si>
  <si>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</si>
  <si>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</si>
  <si>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</si>
  <si>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</si>
  <si>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</si>
  <si>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</si>
  <si>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</si>
  <si>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</si>
  <si>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</si>
  <si>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</si>
  <si>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</si>
  <si>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</si>
  <si>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</si>
  <si>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</si>
  <si>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</si>
  <si>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</si>
  <si>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</si>
  <si>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</si>
  <si>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</si>
  <si>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</si>
  <si>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</si>
  <si>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</si>
  <si>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</si>
  <si>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</si>
  <si>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</si>
  <si>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</si>
  <si>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</si>
  <si>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</si>
  <si>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</si>
  <si>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</si>
  <si>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</si>
  <si>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</si>
  <si>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</si>
  <si>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</si>
  <si>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</si>
  <si>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</si>
  <si>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</si>
  <si>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</si>
  <si>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</si>
  <si>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</si>
  <si>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</si>
  <si>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</si>
  <si>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</si>
  <si>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</si>
  <si>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</si>
  <si>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</si>
  <si>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</si>
  <si>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</si>
  <si>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</si>
  <si>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</si>
  <si>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</si>
  <si>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</si>
  <si>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</si>
  <si>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</si>
  <si>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</si>
  <si>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</si>
  <si>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</si>
  <si>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</si>
  <si>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</si>
  <si>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</si>
  <si>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</si>
  <si>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</si>
  <si>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</si>
  <si>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</si>
  <si>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</si>
  <si>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</si>
  <si>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</si>
  <si>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</si>
  <si>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</si>
  <si>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</si>
  <si>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</si>
  <si>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</si>
  <si>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</si>
  <si>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</si>
  <si>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</si>
  <si>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</si>
  <si>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</si>
  <si>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</si>
  <si>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</si>
  <si>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</si>
  <si>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</si>
  <si>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</si>
  <si>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</si>
  <si>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</si>
  <si>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</si>
  <si>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</si>
  <si>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</si>
  <si>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</si>
  <si>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</si>
  <si>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</si>
  <si>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</si>
  <si>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</si>
  <si>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</si>
  <si>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</si>
  <si>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</si>
  <si>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</si>
  <si>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</si>
  <si>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</si>
  <si>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</si>
  <si>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</si>
  <si>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</si>
  <si>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</si>
  <si>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</si>
  <si>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</si>
  <si>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</si>
  <si>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</si>
  <si>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</si>
  <si>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</si>
  <si>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</si>
  <si>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</si>
  <si>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</si>
  <si>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</si>
  <si>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</si>
  <si>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</si>
  <si>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</si>
  <si>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</si>
  <si>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</si>
  <si>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</si>
  <si>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</si>
  <si>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</si>
  <si>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</si>
  <si>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</si>
  <si>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</si>
  <si>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</si>
  <si>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</si>
  <si>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</si>
  <si>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</si>
  <si>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</si>
  <si>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</si>
  <si>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</si>
  <si>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</si>
  <si>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</si>
  <si>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</si>
  <si>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</si>
  <si>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</si>
  <si>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</si>
  <si>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</si>
  <si>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</si>
  <si>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</si>
  <si>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</si>
  <si>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</si>
  <si>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</si>
  <si>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</si>
  <si>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</si>
  <si>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</si>
  <si>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</si>
  <si>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</si>
  <si>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</si>
  <si>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</si>
  <si>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</si>
  <si>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</si>
  <si>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</si>
  <si>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</si>
  <si>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</si>
  <si>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</si>
  <si>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</si>
  <si>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</si>
  <si>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</si>
  <si>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</si>
  <si>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</si>
  <si>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</si>
  <si>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</si>
  <si>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</si>
  <si>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</si>
  <si>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</si>
  <si>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</si>
  <si>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</si>
  <si>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</si>
  <si>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</si>
  <si>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</si>
  <si>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</si>
  <si>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</si>
  <si>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</si>
  <si>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</si>
  <si>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</si>
  <si>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</si>
  <si>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</si>
  <si>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</si>
  <si>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</si>
  <si>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</si>
  <si>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</si>
  <si>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</si>
  <si>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</si>
  <si>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</si>
  <si>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</si>
  <si>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</si>
  <si>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</si>
  <si>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</si>
  <si>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</si>
  <si>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</si>
  <si>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</si>
  <si>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</si>
  <si>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</si>
  <si>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</si>
  <si>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</si>
  <si>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</si>
  <si>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</si>
  <si>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</si>
  <si>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</si>
  <si>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</si>
  <si>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</si>
  <si>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</si>
  <si>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</si>
  <si>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</si>
  <si>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</si>
  <si>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</si>
  <si>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</si>
  <si>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</si>
  <si>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</si>
  <si>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</si>
  <si>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</si>
  <si>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</si>
  <si>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</si>
  <si>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</si>
  <si>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</si>
  <si>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</si>
  <si>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</si>
  <si>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</si>
  <si>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</si>
  <si>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</si>
  <si>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</si>
  <si>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</si>
  <si>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</si>
  <si>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</si>
  <si>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</si>
  <si>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</si>
  <si>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</si>
  <si>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</si>
  <si>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</si>
  <si>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</si>
  <si>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</si>
  <si>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</si>
  <si>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</si>
  <si>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</si>
  <si>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</si>
  <si>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</si>
  <si>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</si>
  <si>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</si>
  <si>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</si>
  <si>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</si>
  <si>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</si>
  <si>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</si>
  <si>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</si>
  <si>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</si>
  <si>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</si>
  <si>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</si>
  <si>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</si>
  <si>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</si>
  <si>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</si>
  <si>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</si>
  <si>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</si>
  <si>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</si>
  <si>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</si>
  <si>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</si>
  <si>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</si>
  <si>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</si>
  <si>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</si>
  <si>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</si>
  <si>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</si>
  <si>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</si>
  <si>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</si>
  <si>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</si>
  <si>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</si>
  <si>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</si>
  <si>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</si>
  <si>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</si>
  <si>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</si>
  <si>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</si>
  <si>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</si>
  <si>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</si>
  <si>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</si>
  <si>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</si>
  <si>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</si>
  <si>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</si>
  <si>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</si>
  <si>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</si>
  <si>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</si>
  <si>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</si>
  <si>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</si>
  <si>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</si>
  <si>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</si>
  <si>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</si>
  <si>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</si>
  <si>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</si>
  <si>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</si>
  <si>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</si>
  <si>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</si>
  <si>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</si>
  <si>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</si>
  <si>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</si>
  <si>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</si>
  <si>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</si>
  <si>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</si>
  <si>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</si>
  <si>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</si>
  <si>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</si>
  <si>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</si>
  <si>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</si>
  <si>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</si>
  <si>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</si>
  <si>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</si>
  <si>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</si>
  <si>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</si>
  <si>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</si>
  <si>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</si>
  <si>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</si>
  <si>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</si>
  <si>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</si>
  <si>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</si>
  <si>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</si>
  <si>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</si>
  <si>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</si>
  <si>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</si>
  <si>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</si>
  <si>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</si>
  <si>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</si>
  <si>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</si>
  <si>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</si>
  <si>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</si>
  <si>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</si>
  <si>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</si>
  <si>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</si>
  <si>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</si>
  <si>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</si>
  <si>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</si>
  <si>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</si>
  <si>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</si>
  <si>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</si>
  <si>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</si>
  <si>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</si>
  <si>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</si>
  <si>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</si>
  <si>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</si>
  <si>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</si>
  <si>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</si>
  <si>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</si>
  <si>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</si>
  <si>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</si>
  <si>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</si>
  <si>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</si>
  <si>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</si>
  <si>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</si>
  <si>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</si>
  <si>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</si>
  <si>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</si>
  <si>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</si>
  <si>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</si>
  <si>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</si>
  <si>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</si>
  <si>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</si>
  <si>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</si>
  <si>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</si>
  <si>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</si>
  <si>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</si>
  <si>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</si>
  <si>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</si>
  <si>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</si>
  <si>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</si>
  <si>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</si>
  <si>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</si>
  <si>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</si>
  <si>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</si>
  <si>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</si>
  <si>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</si>
  <si>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</si>
  <si>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</si>
  <si>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</si>
  <si>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</si>
  <si>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</si>
  <si>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</si>
  <si>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</si>
  <si>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</si>
  <si>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</si>
  <si>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</si>
  <si>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</si>
  <si>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</si>
  <si>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</si>
  <si>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</si>
  <si>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</si>
  <si>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</si>
  <si>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</si>
  <si>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</si>
  <si>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</si>
  <si>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</si>
  <si>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</si>
  <si>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</si>
  <si>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</si>
  <si>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</si>
  <si>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</si>
  <si>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</si>
  <si>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</si>
  <si>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</si>
  <si>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</si>
  <si>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</si>
  <si>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</si>
  <si>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</si>
  <si>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</si>
  <si>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</si>
  <si>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</si>
  <si>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</si>
  <si>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</si>
  <si>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</si>
  <si>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</si>
  <si>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</si>
  <si>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</si>
  <si>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</si>
  <si>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</si>
  <si>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</si>
  <si>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</si>
  <si>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</si>
  <si>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</si>
  <si>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</si>
  <si>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</si>
  <si>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</si>
  <si>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</si>
  <si>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</si>
  <si>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</si>
  <si>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</si>
  <si>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</si>
  <si>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</si>
  <si>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</si>
  <si>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</si>
  <si>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</si>
  <si>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</si>
  <si>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</si>
  <si>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</si>
  <si>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</si>
  <si>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</si>
  <si>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</si>
  <si>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</si>
  <si>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</si>
  <si>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</si>
  <si>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</si>
  <si>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</si>
  <si>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</si>
  <si>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</si>
  <si>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</si>
  <si>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</si>
  <si>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</si>
  <si>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</si>
  <si>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</si>
  <si>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</si>
  <si>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</si>
  <si>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</si>
  <si>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</si>
  <si>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</si>
  <si>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</si>
  <si>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</si>
  <si>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</si>
  <si>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</si>
  <si>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</si>
  <si>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</si>
  <si>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</si>
  <si>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</si>
  <si>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</si>
  <si>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</si>
  <si>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</si>
  <si>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</si>
  <si>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</si>
  <si>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</si>
  <si>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</si>
  <si>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</si>
  <si>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</si>
  <si>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</si>
  <si>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</si>
  <si>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</si>
  <si>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</si>
  <si>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</si>
  <si>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</si>
  <si>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</si>
  <si>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</si>
  <si>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</si>
  <si>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</si>
  <si>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</si>
  <si>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</si>
  <si>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</si>
  <si>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</si>
  <si>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</si>
  <si>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</si>
  <si>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</si>
  <si>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</si>
  <si>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</si>
  <si>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</si>
  <si>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</si>
  <si>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</si>
  <si>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</si>
  <si>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</si>
  <si>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</si>
  <si>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</si>
  <si>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</si>
  <si>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</si>
  <si>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</si>
  <si>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</si>
  <si>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</si>
  <si>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</si>
  <si>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</si>
  <si>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</si>
  <si>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</si>
  <si>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</si>
  <si>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</si>
  <si>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</si>
  <si>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</si>
  <si>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</si>
  <si>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</si>
  <si>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</si>
  <si>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</si>
  <si>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</si>
  <si>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</si>
  <si>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</si>
  <si>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</si>
  <si>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</si>
  <si>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</si>
  <si>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</si>
  <si>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</si>
  <si>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</si>
  <si>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</si>
  <si>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</si>
  <si>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</si>
  <si>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</si>
  <si>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</si>
  <si>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</si>
  <si>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</si>
  <si>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</si>
  <si>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</si>
  <si>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</si>
  <si>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</si>
  <si>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</si>
  <si>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</si>
  <si>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</si>
  <si>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</si>
  <si>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</si>
  <si>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</si>
  <si>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</si>
  <si>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</si>
  <si>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</si>
  <si>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</si>
  <si>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</si>
  <si>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</si>
  <si>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</si>
  <si>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</si>
  <si>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</si>
  <si>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</si>
  <si>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</si>
  <si>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</si>
  <si>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</si>
  <si>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</si>
  <si>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</si>
  <si>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</si>
  <si>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</si>
  <si>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</si>
  <si>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</si>
  <si>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</si>
  <si>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</si>
  <si>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</si>
  <si>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</si>
  <si>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</si>
  <si>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</si>
  <si>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</si>
  <si>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</si>
  <si>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</si>
  <si>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</si>
  <si>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</si>
  <si>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</si>
  <si>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</si>
  <si>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</si>
  <si>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</si>
  <si>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</si>
  <si>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</si>
  <si>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</si>
  <si>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</si>
  <si>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</si>
  <si>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</si>
  <si>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</si>
  <si>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</si>
  <si>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</si>
  <si>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</si>
  <si>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</si>
  <si>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</si>
  <si>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</si>
  <si>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</si>
  <si>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</si>
  <si>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</si>
  <si>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</si>
  <si>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</si>
  <si>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</si>
  <si>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</si>
  <si>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</si>
  <si>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</si>
  <si>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</si>
  <si>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</si>
  <si>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</si>
  <si>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</si>
  <si>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</si>
  <si>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</si>
  <si>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</si>
  <si>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</si>
  <si>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</si>
  <si>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</si>
  <si>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</si>
  <si>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</si>
  <si>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</si>
  <si>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</si>
  <si>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</si>
  <si>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</si>
  <si>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</si>
  <si>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</si>
  <si>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</si>
  <si>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</si>
  <si>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</si>
  <si>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</si>
  <si>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</si>
  <si>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</si>
  <si>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</si>
  <si>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</si>
  <si>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</si>
  <si>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</si>
  <si>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</si>
  <si>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</si>
  <si>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</si>
  <si>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</si>
  <si>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</si>
  <si>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</si>
  <si>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</si>
  <si>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</si>
  <si>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</si>
  <si>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</si>
  <si>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</si>
  <si>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</si>
  <si>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</si>
  <si>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</si>
  <si>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</si>
  <si>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</si>
  <si>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</si>
  <si>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</si>
  <si>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</si>
  <si>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</si>
  <si>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</si>
  <si>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</si>
  <si>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</si>
  <si>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</si>
  <si>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</si>
  <si>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</si>
  <si>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</si>
  <si>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</si>
  <si>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</si>
  <si>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</si>
  <si>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</si>
  <si>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</si>
  <si>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</si>
  <si>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</si>
  <si>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</si>
  <si>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</si>
  <si>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</si>
  <si>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</si>
  <si>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</si>
  <si>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</si>
  <si>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</si>
  <si>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</si>
  <si>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</si>
  <si>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</si>
  <si>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</si>
  <si>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</si>
  <si>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</si>
  <si>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</si>
  <si>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</si>
  <si>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</si>
  <si>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</si>
  <si>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</si>
  <si>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</si>
  <si>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</si>
  <si>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</si>
  <si>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</si>
  <si>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</si>
  <si>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</si>
  <si>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</si>
  <si>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</si>
  <si>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</si>
  <si>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</si>
  <si>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</si>
  <si>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</si>
  <si>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</si>
  <si>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</si>
  <si>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</si>
  <si>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</si>
  <si>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</si>
  <si>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</si>
  <si>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</si>
  <si>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</si>
  <si>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</si>
  <si>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</si>
  <si>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</si>
  <si>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</si>
  <si>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</si>
  <si>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</si>
  <si>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</si>
  <si>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</si>
  <si>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</si>
  <si>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</si>
  <si>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</si>
  <si>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</si>
  <si>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</si>
  <si>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</si>
  <si>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</si>
  <si>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</si>
  <si>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</si>
  <si>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</si>
  <si>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</si>
  <si>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</si>
  <si>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</si>
  <si>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</si>
  <si>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</si>
  <si>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</si>
  <si>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</si>
  <si>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</si>
  <si>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</si>
  <si>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</si>
  <si>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</si>
  <si>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</si>
  <si>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</si>
  <si>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</si>
  <si>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</si>
  <si>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</si>
  <si>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</si>
  <si>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</si>
  <si>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</si>
  <si>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</si>
  <si>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</si>
  <si>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</si>
  <si>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</si>
  <si>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</si>
  <si>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</si>
  <si>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</si>
  <si>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</si>
  <si>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</si>
  <si>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</si>
  <si>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</si>
  <si>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</si>
  <si>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</si>
  <si>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</si>
  <si>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</si>
  <si>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</si>
  <si>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</si>
  <si>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</si>
  <si>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</si>
  <si>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</si>
  <si>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</si>
  <si>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</si>
  <si>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</si>
  <si>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</si>
  <si>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</si>
  <si>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</si>
  <si>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</si>
  <si>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</si>
  <si>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</si>
  <si>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</si>
  <si>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</si>
  <si>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</si>
  <si>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</si>
  <si>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</si>
  <si>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</si>
  <si>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</si>
  <si>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</si>
  <si>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</si>
  <si>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</si>
  <si>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</si>
  <si>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</si>
  <si>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</si>
  <si>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</si>
  <si>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</si>
  <si>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</si>
  <si>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</si>
  <si>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</si>
  <si>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</si>
  <si>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</si>
  <si>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</si>
  <si>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</si>
  <si>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</si>
  <si>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</si>
  <si>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</si>
  <si>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</si>
  <si>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</si>
  <si>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</si>
  <si>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</si>
  <si>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</si>
  <si>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</si>
  <si>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</si>
  <si>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</si>
  <si>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</si>
  <si>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</si>
  <si>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</si>
  <si>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</si>
  <si>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</si>
  <si>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</si>
  <si>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</si>
  <si>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</si>
  <si>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</si>
  <si>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</si>
  <si>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</si>
  <si>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</si>
  <si>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</si>
  <si>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</si>
  <si>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</si>
  <si>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</si>
  <si>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</si>
  <si>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</si>
  <si>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</si>
  <si>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</si>
  <si>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</si>
  <si>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</si>
  <si>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</si>
  <si>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</si>
  <si>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</si>
  <si>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</si>
  <si>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</si>
  <si>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</si>
  <si>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</si>
  <si>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</si>
  <si>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</si>
  <si>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</si>
  <si>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</si>
  <si>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</si>
  <si>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</si>
  <si>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</si>
  <si>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</si>
  <si>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</si>
  <si>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</si>
  <si>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</si>
  <si>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</si>
  <si>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</si>
  <si>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</si>
  <si>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</si>
  <si>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</si>
  <si>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</si>
  <si>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</si>
  <si>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</si>
  <si>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</si>
  <si>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</si>
  <si>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</si>
  <si>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</si>
  <si>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</si>
  <si>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</si>
  <si>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</si>
  <si>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</si>
  <si>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</si>
  <si>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</si>
  <si>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</si>
  <si>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</si>
  <si>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</si>
  <si>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</si>
  <si>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</si>
  <si>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</si>
  <si>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</si>
  <si>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</si>
  <si>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</si>
  <si>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</si>
  <si>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</si>
  <si>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</si>
  <si>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</si>
  <si>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</si>
  <si>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</si>
  <si>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</si>
  <si>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</si>
  <si>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</si>
  <si>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</si>
  <si>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</si>
  <si>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</si>
  <si>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</si>
  <si>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</si>
  <si>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</si>
  <si>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</si>
  <si>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</si>
  <si>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</si>
  <si>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</si>
  <si>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</si>
  <si>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</si>
  <si>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</si>
  <si>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</si>
  <si>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</si>
  <si>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</si>
  <si>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</si>
  <si>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</si>
  <si>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</si>
  <si>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</si>
  <si>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</si>
  <si>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</si>
  <si>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</si>
  <si>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</si>
  <si>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</si>
  <si>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</si>
  <si>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</si>
  <si>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</si>
  <si>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</si>
  <si>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</si>
  <si>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</si>
  <si>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</si>
  <si>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</si>
  <si>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</si>
  <si>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</si>
  <si>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</si>
  <si>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</si>
  <si>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</si>
  <si>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</si>
  <si>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</si>
  <si>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</si>
  <si>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</si>
  <si>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</si>
  <si>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</si>
  <si>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</si>
  <si>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</si>
  <si>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</si>
  <si>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</si>
  <si>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</si>
  <si>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</si>
  <si>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</si>
  <si>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</si>
  <si>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</si>
  <si>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</si>
  <si>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</si>
  <si>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</si>
  <si>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</si>
  <si>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</si>
  <si>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</si>
  <si>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</si>
  <si>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</si>
  <si>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</si>
  <si>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</si>
  <si>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</si>
  <si>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</si>
  <si>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</si>
  <si>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</si>
  <si>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</si>
  <si>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</si>
  <si>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</si>
  <si>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</si>
  <si>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</si>
  <si>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</si>
  <si>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</si>
  <si>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</si>
  <si>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</si>
  <si>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</si>
  <si>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</si>
  <si>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</si>
  <si>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</si>
  <si>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</si>
  <si>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</si>
  <si>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</si>
  <si>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</si>
  <si>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</si>
  <si>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</si>
  <si>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</si>
  <si>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</si>
  <si>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</si>
  <si>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</si>
  <si>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</si>
  <si>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</si>
  <si>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</si>
  <si>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</si>
  <si>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</si>
  <si>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</si>
  <si>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</si>
  <si>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</si>
  <si>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</si>
  <si>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</si>
  <si>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</si>
  <si>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</si>
  <si>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</si>
  <si>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</si>
  <si>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</si>
  <si>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</si>
  <si>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</si>
  <si>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</si>
  <si>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</si>
  <si>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</si>
  <si>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</si>
  <si>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</si>
  <si>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</si>
  <si>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</si>
  <si>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</si>
  <si>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</si>
  <si>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</si>
  <si>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</si>
  <si>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</si>
  <si>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</si>
  <si>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</si>
  <si>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</si>
  <si>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</si>
  <si>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</si>
  <si>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</si>
  <si>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</si>
  <si>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</si>
  <si>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</si>
  <si>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</si>
  <si>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</si>
  <si>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</si>
  <si>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</si>
  <si>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</si>
  <si>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</si>
  <si>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</si>
  <si>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</si>
  <si>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</si>
  <si>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</si>
  <si>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</si>
  <si>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</si>
  <si>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</si>
  <si>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</si>
  <si>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</si>
  <si>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</si>
  <si>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</si>
  <si>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</si>
  <si>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</si>
  <si>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</si>
  <si>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</si>
  <si>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</si>
  <si>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</si>
  <si>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</si>
  <si>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</si>
  <si>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</si>
  <si>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</si>
  <si>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</si>
  <si>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</si>
  <si>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</si>
  <si>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</si>
  <si>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</si>
  <si>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</si>
  <si>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</si>
  <si>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</si>
  <si>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</si>
  <si>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</si>
  <si>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</si>
  <si>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</si>
  <si>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</si>
  <si>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</si>
  <si>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</si>
  <si>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</si>
  <si>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</si>
  <si>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</si>
  <si>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</si>
  <si>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</si>
  <si>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</si>
  <si>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</si>
  <si>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</si>
  <si>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</si>
  <si>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</si>
  <si>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</si>
  <si>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</si>
  <si>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</si>
  <si>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</si>
  <si>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</si>
  <si>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</si>
  <si>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</si>
  <si>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</si>
  <si>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</si>
  <si>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</si>
  <si>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</si>
  <si>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</si>
  <si>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</si>
  <si>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</si>
  <si>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</si>
  <si>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</si>
  <si>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</si>
  <si>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</si>
  <si>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</si>
  <si>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</si>
  <si>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</si>
  <si>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</si>
  <si>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</si>
  <si>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</si>
  <si>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</si>
  <si>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</si>
  <si>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</si>
  <si>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</si>
  <si>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</si>
  <si>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</si>
  <si>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</si>
  <si>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</si>
  <si>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</si>
  <si>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</si>
  <si>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</si>
  <si>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</si>
  <si>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</si>
  <si>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</si>
  <si>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</si>
  <si>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</si>
  <si>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</si>
  <si>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</si>
  <si>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</si>
  <si>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</si>
  <si>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</si>
  <si>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</si>
  <si>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</si>
  <si>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</si>
  <si>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</si>
  <si>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</si>
  <si>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</si>
  <si>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</si>
  <si>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</si>
  <si>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</si>
  <si>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</si>
  <si>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</si>
  <si>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</si>
  <si>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</si>
  <si>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</si>
  <si>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</si>
  <si>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</si>
  <si>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</si>
  <si>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</si>
  <si>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</si>
  <si>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</si>
  <si>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</si>
  <si>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</si>
  <si>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</si>
  <si>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</si>
  <si>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</si>
  <si>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</si>
  <si>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</si>
  <si>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</si>
  <si>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</si>
  <si>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</si>
  <si>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</si>
  <si>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</si>
  <si>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</si>
  <si>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</si>
  <si>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</si>
  <si>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</si>
  <si>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</si>
  <si>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</si>
  <si>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</si>
  <si>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</si>
  <si>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</si>
  <si>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</si>
  <si>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</si>
  <si>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</si>
  <si>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</si>
  <si>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</si>
  <si>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</si>
  <si>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</si>
  <si>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</si>
  <si>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</si>
  <si>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</si>
  <si>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</si>
  <si>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</si>
  <si>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</si>
  <si>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</si>
  <si>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</si>
  <si>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</si>
  <si>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</si>
  <si>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</si>
  <si>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</si>
  <si>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</si>
  <si>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</si>
  <si>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</si>
  <si>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</si>
  <si>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</si>
  <si>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</si>
  <si>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</si>
  <si>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</si>
  <si>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</si>
  <si>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</si>
  <si>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</si>
  <si>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</si>
  <si>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</si>
  <si>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</si>
  <si>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</si>
  <si>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</si>
  <si>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</si>
  <si>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</si>
  <si>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</si>
  <si>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</si>
  <si>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</si>
  <si>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</si>
  <si>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</si>
  <si>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</si>
  <si>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</si>
  <si>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</si>
  <si>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</si>
  <si>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</si>
  <si>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</si>
  <si>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</si>
  <si>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</si>
  <si>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</si>
  <si>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</si>
  <si>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</si>
  <si>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</si>
  <si>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</si>
  <si>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</si>
  <si>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</si>
  <si>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</si>
  <si>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</si>
  <si>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</si>
  <si>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</si>
  <si>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</si>
  <si>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</si>
  <si>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</si>
  <si>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</si>
  <si>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</si>
  <si>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</si>
  <si>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</si>
  <si>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</si>
  <si>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</si>
  <si>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</si>
  <si>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</si>
  <si>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</si>
  <si>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</si>
  <si>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</si>
  <si>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</si>
  <si>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</si>
  <si>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</si>
  <si>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</si>
  <si>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</si>
  <si>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</si>
  <si>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</si>
  <si>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</si>
  <si>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</si>
  <si>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</si>
  <si>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</si>
  <si>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</si>
  <si>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</si>
  <si>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</si>
  <si>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</si>
  <si>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</si>
  <si>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</si>
  <si>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</si>
  <si>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</si>
  <si>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</si>
  <si>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</si>
  <si>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</si>
  <si>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</si>
  <si>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</si>
  <si>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</si>
  <si>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</si>
  <si>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</si>
  <si>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</si>
  <si>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</si>
  <si>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</si>
  <si>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</si>
  <si>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</si>
  <si>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</si>
  <si>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</si>
  <si>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</si>
  <si>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</si>
  <si>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</si>
  <si>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</si>
  <si>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ETA 50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</si>
  <si>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</si>
  <si>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</si>
  <si>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</si>
  <si>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</si>
  <si>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</si>
  <si>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</si>
  <si>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</si>
  <si>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</si>
  <si>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</si>
  <si>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</si>
  <si>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</si>
  <si>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</si>
  <si>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</si>
  <si>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</si>
  <si>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</si>
  <si>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PCM-20251209-00000872</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</si>
  <si>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</si>
  <si>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</si>
  <si>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</si>
  <si>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</si>
  <si>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</si>
  <si>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</si>
  <si>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</si>
  <si>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</si>
  <si>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</si>
  <si>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</si>
  <si>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</si>
  <si>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</si>
  <si>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</si>
  <si>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</si>
  <si>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</si>
  <si>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</si>
  <si>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</si>
  <si>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</si>
  <si>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</si>
  <si>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at site </t>
  </si>
  <si>
    <t>TT-20251209-00197</t>
  </si>
  <si>
    <t>Team at site TS</t>
  </si>
  <si>
    <t>PCM-20251209-00001017</t>
  </si>
  <si>
    <t>ETA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</si>
</sst>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
      <sz val="11"/>
      <color rgb="FF1E293B"/>
      <name val="Inte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3" fillId="0" borderId="0" xfId="0" applyNumberFormat="1" applyFont="1" applyAlignment="1">
      <alignment horizontal="center"/>
    </xf>
    <xf numFmtId="22" fontId="32" fillId="0" borderId="0" xfId="0" applyNumberFormat="1" applyFont="1" applyAlignment="1">
      <alignment horizont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1" totalsRowShown="0" headerRowDxfId="13" tableBorderDxfId="12">
  <autoFilter ref="A1:L3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337.50404606481607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10249</v>
      </c>
      <c r="E3" s="123" t="s">
        <v>39109</v>
      </c>
      <c r="F3" s="122">
        <v>46000.396979166668</v>
      </c>
      <c r="G3" s="121">
        <f ca="1">IFERROR(NOW()-F3,"-")</f>
        <v>5.5492824074462987E-2</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46000.452471990742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46000.452471990742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46000.452471990742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46000.452471990742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46000.452471990742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46000.452471990742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46000.452471990742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46000.452471990742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46000.452471990742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46000.452471990742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46000.452471990742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46000.452471990742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46000.452471990742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46000.452471990742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46000.452471990742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46000.452471990742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46000.452471990742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46000.452471990742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46000.452471990742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46000.452471990742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46000.452471990742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46000.452471990742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46000.452471990742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46000.452471990742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46000.452471990742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46000.452471990742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46000.452471990742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46000.452471990742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46000.452471990742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46000.452471990742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46000.452471990742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46000.452471990742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46000.452471990742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46000.452471990742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46000.452471990742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46000.452471990742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46000.452471990742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46000.452471990742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46000.452471990742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46000.452471990742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46000.452471990742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46000.452471990742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46000.452471990742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46000.452471990742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46000.452471990742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46000.452471990742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46000.452471990742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46000.452471990742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46000.452471990742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46000.452471990742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46000.452471990742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46000.452471990742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46000.452471990742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46000.452471990742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46000.452471990742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46000.452471990742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46000.452471990742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46000.452471990742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46000.452471990742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46000.452471990742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46000.452471990742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46000.452471990742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46000.452471990742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46000.452471990742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46000.452471990742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46000.452471990742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46000.452471990742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46000.452471990742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46000.452471990742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46000.452471990742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46000.452471990742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46000.452471990742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46000.452471990742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46000.452471990742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46000.452471990742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46000.452471990742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46000.452471990742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46000.452471990742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46000.452471990742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46000.452471990742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46000.452471990742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46000.452471990742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46000.452471990742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46000.452471990742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46000.452471990742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46000.452471990742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46000.452471990742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46000.452471990742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46000.452471990742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46000.452471990742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46000.452471990742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46000.452471990742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46000.452471990742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46000.452471990742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46000.452471990742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46000.452471990742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46000.452471990742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46000.452471990742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46000.452471990742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46000.452471990742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46000.452471990742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46000.452471990742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46000.452471990742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46000.452471990742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46000.452471990742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46000.452471990742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46000.452471990742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46000.452471990742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46000.452471990742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46000.452471990742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46000.452471990742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46000.452471990742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46000.452471990742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46000.452471990742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46000.452471990742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46000.452471990742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46000.452471990742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46000.452471990742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46000.452471990742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46000.452471990742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46000.452471990742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46000.452471990742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46000.452471990742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46000.452471990742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46000.452471990742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46000.452471990742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46000.452471990742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46000.452471990742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46000.452471990742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46000.452471990742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46000.452471990742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46000.452471990742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46000.452471990742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46000.452471990742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46000.452471990742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46000.452471990742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46000.452471990742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46000.452471990742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46000.452471990742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46000.452471990742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46000.452471990742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46000.452471990742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46000.452471990742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46000.452471990742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46000.452471990742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46000.452471990742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46000.452471990742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46000.452471990742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46000.452471990742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46000.452471990742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46000.452471990742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46000.452471990742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46000.452471990742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46000.452471990742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46000.452471990742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46000.452471990742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46000.452471990742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46000.452471990742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46000.452471990742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46000.452471990742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46000.452471990742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46000.452471990742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46000.452471990742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46000.452471990742</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tabSelected="1" workbookViewId="0">
      <selection activeCell="D12" sqref="D12"/>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175.45263402778073</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16.065053009260737</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3.0970900462998543</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0.15850208333722549</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8.4208101856347639E-2</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46000.452471990742</v>
      </c>
      <c r="H8" s="97">
        <v>46000.361979166664</v>
      </c>
      <c r="I8" s="18" t="str">
        <f>IFERROR(VLOOKUP(D8,DB!A:F,6,0),"")</f>
        <v>SCECO</v>
      </c>
      <c r="J8" s="18" t="str">
        <f>IFERROR(VLOOKUP(D8,DB!A:G,7,0),"")</f>
        <v>Dead</v>
      </c>
      <c r="K8" s="19" t="s">
        <v>39123</v>
      </c>
      <c r="L8" s="18" t="str">
        <f>IFERROR(VLOOKUP(D8,DB!A:I,9,0),"")</f>
        <v>Latis</v>
      </c>
    </row>
    <row r="9" spans="1:12" ht="31.5" customHeight="1">
      <c r="A9" s="96"/>
      <c r="B9" s="18" t="str">
        <f>IFERROR(VLOOKUP(D9,DB!A:K,11,0),"")</f>
        <v/>
      </c>
      <c r="C9" s="18"/>
      <c r="D9" s="18"/>
      <c r="E9" s="81"/>
      <c r="F9" s="97"/>
      <c r="G9" s="98">
        <f ca="1">IFERROR(NOW()-F9,"-")</f>
        <v>46000.452471990742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46000.452471990742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46000.452471990742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46000.452471990742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46000.452471990742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46000.452471990742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46000.452471990742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46000.452471990742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46000.452471990742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46000.452471990742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46000.452471990742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46000.452471990742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46000.452471990742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46000.452471990742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46000.452471990742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46000.452471990742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46000.452471990742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46000.452471990742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46000.452471990742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46000.452471990742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46000.452471990742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46000.452471990742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46000.452471990742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46000.452471990742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46000.452471990742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46000.452471990742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46000.452471990742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46000.452471990742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46000.452471990742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46000.452471990742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46000.452471990742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46000.452471990742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46000.452471990742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46000.452471990742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46000.452471990742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46000.452471990742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46000.452471990742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46000.452471990742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46000.452471990742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46000.452471990742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46000.452471990742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46000.452471990742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46000.452471990742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46000.452471990742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46000.452471990742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46000.452471990742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46000.452471990742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46000.452471990742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46000.452471990742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46000.452471990742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46000.452471990742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46000.452471990742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46000.452471990742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46000.452471990742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46000.452471990742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46000.452471990742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46000.452471990742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46000.452471990742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46000.452471990742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46000.452471990742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46000.452471990742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46000.452471990742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46000.452471990742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46000.452471990742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46000.452471990742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46000.452471990742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46000.452471990742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46000.452471990742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46000.452471990742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46000.452471990742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46000.452471990742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46000.452471990742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46000.452471990742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46000.452471990742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46000.452471990742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46000.452471990742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46000.452471990742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46000.452471990742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46000.452471990742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46000.452471990742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46000.452471990742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46000.452471990742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46000.452471990742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46000.452471990742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46000.452471990742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46000.452471990742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46000.452471990742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46000.452471990742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46000.452471990742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46000.452471990742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46000.452471990742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46000.452471990742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46000.452471990742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46000.452471990742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46000.452471990742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46000.452471990742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46000.452471990742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46000.452471990742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46000.452471990742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46000.452471990742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46000.452471990742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46000.452471990742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46000.452471990742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46000.452471990742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46000.452471990742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46000.452471990742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46000.452471990742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46000.452471990742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46000.452471990742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46000.452471990742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46000.452471990742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46000.452471990742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46000.452471990742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46000.452471990742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46000.452471990742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46000.452471990742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46000.452471990742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46000.452471990742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46000.452471990742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46000.452471990742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46000.452471990742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46000.452471990742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46000.452471990742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46000.452471990742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46000.452471990742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46000.452471990742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46000.452471990742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46000.452471990742</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46000.452471990742</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46000.452471990742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46000.452471990742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46000.452471990742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46000.452471990742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46000.452471990742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46000.452471990742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46000.452471990742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46000.452471990742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46000.452471990742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46000.452471990742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46000.452471990742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46000.452471990742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46000.452471990742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46000.452471990742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46000.452471990742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46000.452471990742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46000.452471990742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46000.452471990742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46000.452471990742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46000.452471990742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46000.452471990742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46000.452471990742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46000.452471990742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46000.452471990742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46000.452471990742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46000.452471990742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46000.452471990742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46000.452471990742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46000.452471990742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46000.452471990742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46000.452471990742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46000.452471990742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46000.452471990742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46000.452471990742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46000.452471990742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46000.452471990742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46000.452471990742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46000.452471990742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46000.452471990742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46000.452471990742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46000.452471990742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46000.452471990742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46000.452471990742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46000.452471990742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46000.452471990742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46000.452471990742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46000.452471990742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46000.452471990742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46000.452471990742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46000.452471990742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46000.452471990742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46000.452471990742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46000.452471990742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46000.452471990742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46000.452471990742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46000.452471990742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46000.452471990742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46000.452471990742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46000.452471990742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46000.452471990742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46000.452471990742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46000.452471990742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46000.452471990742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46000.452471990742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46000.452471990742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46000.452471990742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46000.452471990742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46000.452471990742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46000.452471990742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46000.452471990742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46000.452471990742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46000.452471990742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46000.452471990742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46000.452471990742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46000.452471990742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46000.452471990742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46000.452471990742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46000.452471990742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46000.452471990742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46000.452471990742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46000.452471990742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46000.452471990742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46000.452471990742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46000.452471990742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46000.452471990742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46000.452471990742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46000.452471990742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46000.452471990742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46000.452471990742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46000.452471990742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46000.452471990742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46000.452471990742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46000.452471990742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46000.452471990742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46000.452471990742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46000.452471990742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46000.452471990742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46000.452471990742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46000.452471990742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46000.452471990742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46000.452471990742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46000.452471990742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46000.452471990742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46000.452471990742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46000.452471990742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46000.452471990742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46000.452471990742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46000.452471990742</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46000.452471990742</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39126</v>
      </c>
      <c r="B2" s="58" t="str">
        <f>IFERROR(VLOOKUP(D2,DB!A:K,11,0),"")</f>
        <v>R3</v>
      </c>
      <c r="C2" s="18">
        <v>1</v>
      </c>
      <c r="D2" s="155" t="s">
        <v>18700</v>
      </c>
      <c r="E2" s="18" t="s">
        <v>39112</v>
      </c>
      <c r="F2" s="157">
        <v>46000.379340277781</v>
      </c>
      <c r="G2" s="21">
        <f t="shared" ref="G2:G23" ca="1" si="0">IFERROR(NOW()-F2,"-")</f>
        <v>7.3131712961185258E-2</v>
      </c>
      <c r="H2" s="156">
        <v>46000.368796296294</v>
      </c>
      <c r="I2" s="19" t="str">
        <f>IFERROR(VLOOKUP(D2,DB!A:F,6,0),"")</f>
        <v>SCECO</v>
      </c>
      <c r="J2" s="18" t="str">
        <f>IFERROR(VLOOKUP(D2,DB!A:G,7,0),"")</f>
        <v>In progress</v>
      </c>
      <c r="K2" s="42"/>
      <c r="L2" s="23" t="str">
        <f>IFERROR(VLOOKUP(D2,DB!A:I,9,0),"")</f>
        <v>Latis</v>
      </c>
    </row>
    <row r="3" spans="1:13" ht="15" customHeight="1">
      <c r="A3" s="19"/>
      <c r="B3" s="58" t="str">
        <f>IFERROR(VLOOKUP(D3,DB!A:K,11,0),"")</f>
        <v/>
      </c>
      <c r="C3" s="18"/>
      <c r="D3" s="18" t="str">
        <f>IFERROR(VLOOKUP(#REF!,DB!#REF!,7,0),"")</f>
        <v/>
      </c>
      <c r="E3" s="18"/>
      <c r="F3" s="20"/>
      <c r="G3" s="21">
        <f t="shared" ca="1" si="0"/>
        <v>46000.452471990742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46000.452471990742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46000.452471990742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46000.452471990742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46000.452471990742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46000.452471990742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46000.452471990742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46000.452471990742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46000.452471990742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46000.452471990742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46000.452471990742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46000.452471990742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46000.452471990742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46000.452471990742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46000.452471990742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46000.452471990742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46000.452471990742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46000.452471990742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46000.452471990742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46000.452471990742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46000.452471990742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46000.452471990742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46000.452471990742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46000.452471990742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46000.452471990742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46000.452471990742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46000.452471990742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46000.452471990742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46000.452471990742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46000.452471990742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46000.452471990742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46000.452471990742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46000.452471990742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46000.452471990742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46000.452471990742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46000.452471990742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46000.452471990742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46000.452471990742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46000.452471990742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46000.452471990742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46000.452471990742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46000.452471990742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46000.452471990742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46000.452471990742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46000.452471990742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46000.452471990742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46000.452471990742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46000.452471990742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46000.452471990742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46000.452471990742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46000.452471990742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46000.452471990742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46000.452471990742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46000.452471990742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46000.452471990742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46000.452471990742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46000.452471990742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46000.452471990742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46000.452471990742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46000.452471990742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46000.452471990742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46000.452471990742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46000.452471990742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46000.452471990742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46000.452471990742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46000.452471990742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46000.452471990742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46000.452471990742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46000.452471990742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46000.452471990742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46000.452471990742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46000.452471990742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46000.452471990742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46000.452471990742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46000.452471990742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46000.452471990742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46000.452471990742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46000.452471990742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46000.452471990742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46000.452471990742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46000.452471990742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46000.452471990742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46000.452471990742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46000.452471990742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46000.452471990742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46000.452471990742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46000.452471990742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46000.452471990742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46000.452471990742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46000.452471990742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46000.452471990742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46000.452471990742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46000.452471990742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46000.452471990742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46000.452471990742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46000.452471990742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46000.452471990742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46000.452471990742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46000.452471990742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46000.452471990742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46000.452471990742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46000.452471990742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46000.452471990742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46000.452471990742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46000.452471990742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46000.452471990742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46000.452471990742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46000.452471990742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46000.452471990742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46000.452471990742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46000.452471990742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46000.452471990742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46000.452471990742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46000.452471990742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46000.452471990742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46000.452471990742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46000.452471990742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46000.452471990742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46000.452471990742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46000.452471990742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46000.452471990742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46000.452471990742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46000.452471990742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46000.452471990742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46000.452471990742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46000.452471990742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46000.452471990742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46000.452471990742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46000.452471990742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46000.452471990742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46000.452471990742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46000.452471990742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46000.452471990742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46000.452471990742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46000.452471990742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46000.452471990742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46000.452471990742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46000.452471990742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46000.452471990742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46000.452471990742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46000.452471990742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46000.452471990742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46000.452471990742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46000.452471990742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46000.452471990742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46000.452471990742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46000.452471990742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46000.452471990742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46000.452471990742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46000.452471990742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46000.452471990742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46000.452471990742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46000.452471990742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46000.452471990742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46000.452471990742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46000.452471990742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46000.452471990742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46000.452471990742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46000.452471990742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46000.452471990742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46000.452471990742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46000.452471990742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46000.452471990742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46000.452471990742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46000.452471990742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46000.452471990742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46000.452471990742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46000.452471990742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46000.452471990742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46000.452471990742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46000.452471990742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46000.452471990742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46000.452471990742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46000.452471990742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46000.452471990742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46000.452471990742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46000.452471990742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46000.452471990742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46000.452471990742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46000.452471990742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46000.452471990742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46000.452471990742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46000.452471990742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46000.452471990742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46000.452471990742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46000.452471990742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46000.452471990742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46000.452471990742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46000.452471990742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46000.452471990742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46000.452471990742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46000.452471990742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46000.452471990742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46000.452471990742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46000.452471990742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46000.452471990742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46000.452471990742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46000.452471990742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46000.452471990742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46000.452471990742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46000.452471990742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46000.452471990742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46000.452471990742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46000.452471990742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46000.452471990742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46000.452471990742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46000.452471990742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46000.452471990742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46000.452471990742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46000.452471990742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46000.452471990742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46000.452471990742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46000.452471990742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46000.452471990742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46000.452471990742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46000.452471990742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46000.452471990742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46000.452471990742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46000.452471990742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46000.452471990742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46000.452471990742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46000.452471990742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46000.452471990742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46000.452471990742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46000.452471990742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46000.452471990742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46000.452471990742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46000.452471990742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46000.452471990742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46000.452471990742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46000.452471990742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46000.452471990742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46000.452471990742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46000.452471990742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46000.452471990742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46000.452471990742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46000.452471990742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46000.452471990742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46000.452471990742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46000.452471990742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46000.452471990742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46000.452471990742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46000.452471990742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46000.452471990742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46000.452471990742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46000.452471990742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46000.452471990742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46000.452471990742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46000.452471990742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46000.452471990742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46000.452471990742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46000.452471990742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46000.452471990742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46000.452471990742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46000.452471990742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46000.452471990742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46000.452471990742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46000.452471990742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46000.452471990742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46000.452471990742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46000.452471990742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46000.452471990742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46000.452471990742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46000.452471990742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46000.452471990742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46000.452471990742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46000.452471990742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46000.452471990742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46000.452471990742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46000.452471990742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46000.452471990742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46000.452471990742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46000.452471990742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46000.452471990742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46000.452471990742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46000.452471990742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46000.452471990742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46000.452471990742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46000.452471990742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46000.452471990742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46000.452471990742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46000.452471990742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46000.452471990742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46000.452471990742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46000.452471990742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46000.452471990742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46000.452471990742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46000.452471990742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46000.452471990742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46000.452471990742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46000.452471990742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46000.452471990742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46000.452471990742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46000.452471990742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46000.452471990742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46000.452471990742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46000.452471990742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46000.452471990742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46000.452471990742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46000.452471990742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46000.452471990742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46000.452471990742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46000.452471990742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46000.452471990742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46000.452471990742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46000.452471990742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46000.452471990742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46000.452471990742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46000.452471990742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46000.452471990742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46000.452471990742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46000.452471990742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46000.452471990742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46000.452471990742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46000.452471990742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46000.452471990742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46000.452471990742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46000.452471990742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46000.452471990742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46000.452471990742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46000.452471990742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46000.452471990742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46000.452471990742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46000.452471990742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46000.452471990742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46000.452471990742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46000.452471990742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46000.452471990742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46000.452471990742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46000.452471990742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46000.452471990742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46000.452471990742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46000.452471990742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46000.452471990742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46000.452471990742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46000.452471990742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46000.452471990742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46000.452471990742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46000.452471990742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46000.452471990742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46000.452471990742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46000.452471990742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46000.452471990742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46000.452471990742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46000.452471990742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46000.452471990742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46000.452471990742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46000.452471990742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46000.452471990742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46000.452471990742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46000.452471990742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46000.452471990742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46000.452471990742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46000.452471990742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46000.452471990742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46000.452471990742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46000.452471990742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46000.452471990742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46000.452471990742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46000.452471990742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46000.452471990742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46000.452471990742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46000.452471990742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46000.452471990742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46000.452471990742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46000.452471990742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46000.452471990742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46000.452471990742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46000.452471990742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46000.452471990742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46000.452471990742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46000.452471990742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46000.452471990742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46000.452471990742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46000.452471990742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46000.452471990742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46000.452471990742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46000.452471990742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46000.452471990742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46000.452471990742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46000.452471990742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46000.452471990742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46000.452471990742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46000.452471990742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46000.452471990742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46000.452471990742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46000.452471990742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46000.452471990742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46000.452471990742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46000.452471990742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46000.452471990742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46000.452471990742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46000.452471990742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46000.452471990742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46000.452471990742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46000.452471990742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46000.452471990742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46000.452471990742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46000.452471990742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46000.452471990742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46000.452471990742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46000.452471990742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46000.452471990742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46000.452471990742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46000.452471990742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46000.452471990742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46000.452471990742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46000.452471990742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46000.452471990742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46000.452471990742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46000.452471990742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46000.452471990742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46000.452471990742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46000.452471990742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46000.452471990742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46000.452471990742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46000.452471990742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46000.452471990742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46000.452471990742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46000.452471990742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46000.452471990742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46000.452471990742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46000.452471990742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46000.452471990742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46000.452471990742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46000.452471990742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46000.452471990742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46000.452471990742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46000.452471990742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46000.452471990742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46000.452471990742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46000.452471990742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46000.452471990742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46000.452471990742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46000.452471990742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46000.452471990742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46000.452471990742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46000.452471990742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46000.452471990742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46000.452471990742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46000.452471990742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46000.452471990742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46000.452471990742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46000.452471990742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46000.452471990742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46000.452471990742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46000.452471990742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46000.452471990742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46000.452471990742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46000.452471990742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46000.452471990742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46000.452471990742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46000.452471990742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46000.452471990742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46000.452471990742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46000.452471990742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46000.452471990742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46000.452471990742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46000.452471990742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46000.452471990742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46000.452471990742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46000.452471990742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46000.452471990742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46000.452471990742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46000.452471990742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46000.452471990742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46000.452471990742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46000.452471990742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46000.452471990742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46000.452471990742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46000.452471990742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46000.452471990742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46000.452471990742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46000.452471990742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46000.452471990742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46000.452471990742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46000.452471990742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46000.452471990742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46000.452471990742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46000.452471990742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46000.452471990742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46000.452471990742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46000.452471990742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46000.452471990742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46000.452471990742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46000.452471990742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46000.452471990742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46000.452471990742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46000.452471990742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46000.452471990742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46000.452471990742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46000.452471990742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46000.452471990742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46000.452471990742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46000.452471990742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46000.452471990742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46000.452471990742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46000.452471990742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46000.452471990742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46000.452471990742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46000.452471990742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46000.452471990742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46000.452471990742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46000.452471990742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46000.452471990742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46000.452471990742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46000.452471990742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46000.452471990742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46000.452471990742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46000.452471990742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46000.452471990742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46000.452471990742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46000.452471990742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46000.452471990742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46000.452471990742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46000.452471990742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46000.452471990742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46000.452471990742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46000.452471990742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46000.452471990742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46000.452471990742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46000.452471990742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46000.452471990742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46000.452471990742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46000.452471990742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46000.452471990742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46000.452471990742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46000.452471990742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46000.452471990742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46000.452471990742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46000.452471990742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46000.452471990742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46000.452471990742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46000.452471990742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46000.452471990742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46000.452471990742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46000.452471990742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46000.452471990742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46000.452471990742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46000.452471990742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46000.452471990742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46000.452471990742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46000.452471990742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46000.452471990742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46000.452471990742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46000.452471990742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46000.452471990742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46000.452471990742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46000.452471990742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46000.452471990742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46000.452471990742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46000.452471990742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46000.452471990742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46000.452471990742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46000.452471990742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46000.452471990742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46000.452471990742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46000.452471990742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46000.452471990742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46000.452471990742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46000.452471990742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46000.452471990742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46000.452471990742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46000.452471990742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46000.452471990742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46000.452471990742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46000.452471990742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46000.452471990742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46000.452471990742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46000.452471990742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46000.452471990742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46000.452471990742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46000.452471990742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46000.452471990742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46000.452471990742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46000.452471990742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46000.452471990742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46000.452471990742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46000.452471990742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46000.452471990742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46000.452471990742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46000.452471990742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46000.452471990742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46000.452471990742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46000.452471990742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46000.452471990742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46000.452471990742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46000.452471990742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46000.452471990742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46000.452471990742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46000.452471990742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46000.452471990742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46000.452471990742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46000.452471990742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46000.452471990742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46000.452471990742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46000.452471990742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46000.452471990742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46000.452471990742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46000.452471990742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46000.452471990742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46000.452471990742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46000.452471990742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46000.452471990742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46000.452471990742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46000.452471990742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46000.452471990742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46000.452471990742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46000.452471990742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46000.452471990742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46000.452471990742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46000.452471990742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46000.452471990742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46000.452471990742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46000.452471990742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46000.452471990742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46000.452471990742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46000.452471990742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46000.452471990742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46000.452471990742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46000.452471990742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46000.452471990742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46000.452471990742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46000.452471990742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46000.452471990742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46000.452471990742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46000.452471990742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46000.452471990742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46000.452471990742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46000.452471990742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46000.452471990742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46000.452471990742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46000.452471990742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46000.452471990742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46000.452471990742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46000.452471990742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46000.452471990742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46000.452471990742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46000.452471990742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46000.452471990742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46000.452471990742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46000.452471990742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46000.452471990742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46000.452471990742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46000.452471990742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46000.452471990742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46000.452471990742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46000.452471990742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46000.452471990742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46000.452471990742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46000.452471990742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46000.452471990742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46000.452471990742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46000.452471990742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46000.452471990742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46000.452471990742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46000.452471990742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46000.452471990742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46000.452471990742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46000.452471990742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46000.452471990742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46000.452471990742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46000.452471990742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46000.452471990742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46000.452471990742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46000.452471990742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46000.452471990742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46000.452471990742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46000.452471990742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46000.452471990742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46000.452471990742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46000.452471990742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46000.452471990742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46000.452471990742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46000.452471990742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46000.452471990742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46000.452471990742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46000.452471990742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46000.452471990742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46000.452471990742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46000.452471990742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46000.452471990742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46000.452471990742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46000.452471990742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46000.452471990742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46000.452471990742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46000.452471990742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46000.452471990742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46000.452471990742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46000.452471990742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46000.452471990742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46000.452471990742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46000.452471990742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46000.452471990742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46000.452471990742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46000.452471990742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46000.452471990742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46000.452471990742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46000.452471990742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46000.452471990742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46000.452471990742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46000.452471990742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46000.452471990742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46000.452471990742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46000.452471990742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46000.452471990742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46000.452471990742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46000.452471990742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46000.452471990742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46000.452471990742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46000.452471990742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46000.452471990742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46000.452471990742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46000.452471990742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46000.452471990742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46000.452471990742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46000.452471990742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46000.452471990742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46000.452471990742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46000.452471990742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46000.452471990742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46000.452471990742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46000.452471990742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46000.452471990742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46000.452471990742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46000.452471990742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46000.452471990742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46000.452471990742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46000.452471990742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46000.452471990742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46000.452471990742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46000.452471990742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46000.452471990742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46000.452471990742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46000.452471990742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46000.452471990742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46000.452471990742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46000.452471990742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46000.452471990742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46000.452471990742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46000.452471990742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46000.452471990742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46000.452471990742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46000.452471990742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46000.452471990742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46000.452471990742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46000.452471990742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46000.452471990742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46000.452471990742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46000.452471990742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46000.452471990742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46000.452471990742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46000.452471990742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46000.452471990742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46000.452471990742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46000.452471990742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46000.452471990742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46000.452471990742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46000.452471990742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46000.452471990742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46000.452471990742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46000.452471990742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46000.452471990742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46000.452471990742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46000.452471990742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46000.452471990742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46000.452471990742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46000.452471990742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46000.452471990742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46000.452471990742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46000.452471990742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46000.452471990742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46000.452471990742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46000.452471990742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46000.452471990742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46000.452471990742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46000.452471990742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46000.452471990742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46000.452471990742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46000.452471990742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46000.452471990742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46000.452471990742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46000.452471990742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46000.452471990742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46000.452471990742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46000.452471990742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46000.452471990742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46000.452471990742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46000.452471990742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46000.452471990742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46000.452471990742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46000.452471990742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46000.452471990742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46000.452471990742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46000.452471990742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46000.452471990742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46000.452471990742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46000.452471990742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46000.452471990742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46000.452471990742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46000.452471990742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46000.452471990742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46000.452471990742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46000.452471990742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46000.452471990742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46000.452471990742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46000.452471990742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46000.452471990742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46000.452471990742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46000.452471990742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46000.452471990742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46000.452471990742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46000.452471990742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46000.452471990742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46000.452471990742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46000.452471990742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46000.452471990742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46000.452471990742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46000.452471990742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46000.452471990742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46000.452471990742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46000.452471990742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46000.452471990742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46000.452471990742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46000.452471990742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46000.452471990742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46000.452471990742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46000.452471990742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46000.452471990742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46000.452471990742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46000.452471990742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46000.452471990742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46000.452471990742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46000.452471990742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46000.452471990742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46000.452471990742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46000.452471990742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46000.452471990742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46000.452471990742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46000.452471990742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46000.452471990742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46000.452471990742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46000.452471990742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46000.452471990742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46000.452471990742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46000.452471990742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46000.452471990742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46000.452471990742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46000.452471990742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46000.452471990742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46000.452471990742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46000.452471990742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46000.452471990742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46000.452471990742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46000.452471990742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46000.452471990742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46000.452471990742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46000.452471990742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46000.452471990742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46000.452471990742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46000.452471990742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46000.452471990742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46000.452471990742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46000.452471990742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46000.452471990742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46000.452471990742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46000.452471990742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46000.452471990742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296.971754398146</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4" ca="1" si="0">IFERROR(NOW()-F3,"")</f>
        <v>1.6583284722219105</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46000.452471990742</v>
      </c>
      <c r="H4" s="91">
        <v>45999.038888888892</v>
      </c>
      <c r="I4" s="107" t="str">
        <f>IFERROR(VLOOKUP(D4,DB!A:F,6,0),"")</f>
        <v>SCECO</v>
      </c>
      <c r="J4" s="107" t="str">
        <f>IFERROR(VLOOKUP(D4,DB!A:G,7,0),"")</f>
        <v>Dead</v>
      </c>
      <c r="K4" s="93" t="s">
        <v>39132</v>
      </c>
      <c r="L4" s="87" t="str">
        <f>IFERROR(VLOOKUP(D4,DB!A:I,9,0),"")</f>
        <v>Latis</v>
      </c>
    </row>
    <row r="5" spans="1:16" ht="15" customHeight="1">
      <c r="A5" s="107"/>
      <c r="B5" s="107" t="str">
        <f>IFERROR(VLOOKUP(D5,DB!A:K,11,0),"")</f>
        <v/>
      </c>
      <c r="C5" s="89"/>
      <c r="D5" s="87"/>
      <c r="E5" s="90"/>
      <c r="F5" s="91"/>
      <c r="G5" s="92">
        <f t="shared" ref="G5:G64" ca="1" si="1">IFERROR(NOW()-F5,"")</f>
        <v>46000.452471990742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46000.452471990742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46000.452471990742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46000.452471990742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46000.452471990742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46000.452471990742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46000.452471990742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46000.452471990742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46000.452471990742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46000.452471990742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46000.452471990742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46000.452471990742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46000.452471990742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46000.452471990742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46000.452471990742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46000.452471990742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46000.452471990742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46000.452471990742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46000.452471990742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46000.452471990742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46000.452471990742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46000.452471990742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46000.452471990742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46000.452471990742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46000.452471990742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46000.452471990742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46000.452471990742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46000.452471990742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46000.452471990742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46000.452471990742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46000.452471990742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46000.452471990742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46000.452471990742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46000.452471990742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46000.452471990742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46000.452471990742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46000.452471990742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46000.452471990742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46000.452471990742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46000.452471990742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46000.452471990742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46000.452471990742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46000.452471990742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46000.452471990742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46000.452471990742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46000.452471990742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46000.452471990742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46000.452471990742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46000.452471990742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46000.452471990742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46000.452471990742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46000.452471990742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46000.452471990742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46000.452471990742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46000.452471990742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46000.452471990742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46000.452471990742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46000.452471990742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46000.452471990742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46000.452471990742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46000.452471990742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46000.452471990742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46000.452471990742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46000.452471990742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46000.452471990742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46000.452471990742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46000.452471990742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46000.452471990742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46000.452471990742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46000.452471990742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46000.452471990742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46000.452471990742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46000.452471990742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46000.452471990742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46000.452471990742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46000.452471990742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46000.452471990742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46000.452471990742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46000.452471990742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46000.452471990742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46000.452471990742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46000.452471990742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46000.452471990742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46000.452471990742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46000.452471990742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46000.452471990742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46000.452471990742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46000.452471990742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46000.452471990742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46000.452471990742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46000.452471990742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46000.452471990742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46000.452471990742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46000.452471990742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46000.452471990742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46000.452471990742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46000.452471990742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46000.452471990742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46000.452471990742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46000.452471990742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46000.452471990742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46000.452471990742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46000.452471990742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46000.452471990742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46000.452471990742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46000.452471990742</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108.62041180555389</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39112</v>
      </c>
      <c r="F3" s="38">
        <v>45926.188877314817</v>
      </c>
      <c r="G3" s="102">
        <f t="shared" ref="G3" ca="1" si="0">IFERROR(NOW()-F3,"")</f>
        <v>74.26359467592556</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39112</v>
      </c>
      <c r="F4" s="104">
        <v>45948.661111111112</v>
      </c>
      <c r="G4" s="105">
        <f t="shared" ref="G4" ca="1" si="1">IFERROR(NOW()-F4,"")</f>
        <v>51.791360879629792</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19.079173379628628</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3.3449835648134467</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39144</v>
      </c>
      <c r="L7" s="37" t="str">
        <f>IFERROR(VLOOKUP(D7,DB!A:I,9,0),"")</f>
        <v>Latis</v>
      </c>
    </row>
    <row r="8" spans="1:13">
      <c r="A8" s="37" t="s">
        <v>39145</v>
      </c>
      <c r="B8" s="37" t="str">
        <f>IFERROR(VLOOKUP(D8,DB!A:K,11,0),"")</f>
        <v>R5</v>
      </c>
      <c r="C8" s="37">
        <v>1</v>
      </c>
      <c r="D8" s="100" t="s">
        <v>33687</v>
      </c>
      <c r="E8" s="37" t="s">
        <v>39112</v>
      </c>
      <c r="F8" s="38">
        <v>46000.423136574071</v>
      </c>
      <c r="G8" s="131">
        <f ca="1">IFERROR(NOW()-F8,"")</f>
        <v>2.9335416671528947E-2</v>
      </c>
      <c r="H8" s="38">
        <v>46000.41302083333</v>
      </c>
      <c r="I8" s="37" t="str">
        <f>IFERROR(VLOOKUP(D8,DB!A:F,6,0),"")</f>
        <v>SCECO</v>
      </c>
      <c r="J8" s="37" t="str">
        <f>IFERROR(VLOOKUP(D8,DB!A:G,7,0),"")</f>
        <v>Good</v>
      </c>
      <c r="K8" s="37" t="s">
        <v>39146</v>
      </c>
      <c r="L8" s="37" t="str">
        <f>IFERROR(VLOOKUP(D8,DB!A:I,9,0),"")</f>
        <v>Latis</v>
      </c>
    </row>
    <row r="9" spans="1:13">
      <c r="A9" s="37"/>
      <c r="B9" s="37" t="str">
        <f>IFERROR(VLOOKUP(D9,DB!A:K,11,0),"")</f>
        <v/>
      </c>
      <c r="C9" s="37"/>
      <c r="D9" s="153"/>
      <c r="E9" s="37"/>
      <c r="F9" s="38"/>
      <c r="G9" s="131">
        <f ca="1">IFERROR(NOW()-F9,"")</f>
        <v>46000.452471990742</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46000.452471990742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46000.452471990742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46000.452471990742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46000.452471990742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46000.452471990742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46000.452471990742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46000.452471990742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46000.452471990742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46000.452471990742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46000.452471990742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46000.452471990742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46000.452471990742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46000.452471990742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46000.452471990742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46000.452471990742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46000.452471990742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46000.452471990742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46000.452471990742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46000.452471990742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46000.452471990742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46000.452471990742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46000.452471990742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46000.452471990742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46000.452471990742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46000.452471990742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46000.452471990742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46000.452471990742</v>
      </c>
      <c r="H36" s="38"/>
      <c r="I36" s="37" t="str">
        <f>IFERROR(VLOOKUP(D36,DB!A:F,6,0),"")</f>
        <v/>
      </c>
      <c r="J36" s="37" t="str">
        <f>IFERROR(VLOOKUP(D36,DB!A:G,7,0),"")</f>
        <v/>
      </c>
      <c r="K36" s="37"/>
      <c r="L36" s="37" t="str">
        <f>IFERROR(VLOOKUP(D36,DB!A:I,9,0),"")</f>
        <v/>
      </c>
    </row>
    <row r="37" spans="1:12">
      <c r="A37" s="37" t="s">
        <v>39147</v>
      </c>
      <c r="B37" s="37" t="str">
        <f>IFERROR(VLOOKUP(D37,DB!A:K,11,0),"")</f>
        <v>R5</v>
      </c>
      <c r="C37" s="37">
        <v>1</v>
      </c>
      <c r="D37" s="37" t="s">
        <v>38187</v>
      </c>
      <c r="E37" s="37" t="s">
        <v>39106</v>
      </c>
      <c r="F37" s="38">
        <v>46000.087430555555</v>
      </c>
      <c r="G37" s="131">
        <f ca="1">IFERROR(NOW()-F37,"")</f>
        <v>0.3650414351868676</v>
      </c>
      <c r="H37" s="38">
        <v>46000.164756944447</v>
      </c>
      <c r="I37" s="37" t="str">
        <f>IFERROR(VLOOKUP(D37,DB!A:F,6,0),"")</f>
        <v>SCECO</v>
      </c>
      <c r="J37" s="37" t="str">
        <f>IFERROR(VLOOKUP(D37,DB!A:G,7,0),"")</f>
        <v>Haj Removal</v>
      </c>
      <c r="K37" s="37" t="s">
        <v>39148</v>
      </c>
      <c r="L37" s="37" t="str">
        <f>IFERROR(VLOOKUP(D37,DB!A:I,9,0),"")</f>
        <v>Latis</v>
      </c>
    </row>
    <row r="38" spans="1:12">
      <c r="A38" s="37"/>
      <c r="B38" s="37" t="str">
        <f>IFERROR(VLOOKUP(D38,DB!A:K,11,0),"")</f>
        <v/>
      </c>
      <c r="C38" s="37"/>
      <c r="D38" s="37"/>
      <c r="E38" s="37"/>
      <c r="F38" s="38"/>
      <c r="G38" s="131">
        <f ca="1">IFERROR(NOW()-F38,"")</f>
        <v>46000.452471990742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1"/>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3</v>
      </c>
      <c r="D2" s="115" t="s">
        <v>35044</v>
      </c>
      <c r="E2" s="138" t="s">
        <v>39106</v>
      </c>
      <c r="F2" s="117"/>
      <c r="G2" s="72">
        <f t="shared" ref="G2:G15" ca="1" si="0">IFERROR(NOW()-F2,"-")</f>
        <v>46000.452471990742</v>
      </c>
      <c r="H2" s="117">
        <v>46000.401944444442</v>
      </c>
      <c r="I2" s="115" t="str">
        <f>IFERROR(VLOOKUP(D2,DB!A:F,6,0),"")</f>
        <v>SCECO+STB</v>
      </c>
      <c r="J2" s="115" t="str">
        <f>IFERROR(VLOOKUP(D2,DB!A:G,7,0),"")</f>
        <v xml:space="preserve">Weak </v>
      </c>
      <c r="K2" s="118" t="s">
        <v>39150</v>
      </c>
      <c r="L2" s="133" t="str">
        <f>IFERROR(VLOOKUP(D2,DB!A:I,9,0),"")</f>
        <v>Latis</v>
      </c>
    </row>
    <row r="3" spans="1:16382" ht="31.5" customHeight="1">
      <c r="A3" s="114"/>
      <c r="B3" s="115" t="str">
        <f>IFERROR(VLOOKUP(D3,DB!A:K,11,0),"")</f>
        <v/>
      </c>
      <c r="C3" s="116"/>
      <c r="D3" s="115"/>
      <c r="E3" s="138"/>
      <c r="F3" s="117"/>
      <c r="G3" s="72">
        <f t="shared" ca="1" si="0"/>
        <v>46000.452471990742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46000.452471990742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46000.452471990742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46000.452471990742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46000.452471990742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46000.452471990742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46000.452471990742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46000.452471990742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46000.452471990742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46000.452471990742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46000.452471990742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46000.452471990742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46000.452471990742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ref="G16:G79" ca="1" si="1">IFERROR(NOW()-F16,"-")</f>
        <v>46000.452471990742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46000.452471990742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46000.452471990742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46000.452471990742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46000.452471990742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46000.452471990742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46000.452471990742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46000.452471990742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46000.452471990742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46000.452471990742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46000.452471990742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46000.452471990742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46000.452471990742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46000.452471990742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46000.452471990742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46000.452471990742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46000.452471990742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46000.452471990742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46000.452471990742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46000.452471990742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46000.452471990742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46000.452471990742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46000.452471990742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46000.452471990742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46000.452471990742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46000.452471990742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46000.452471990742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46000.452471990742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46000.452471990742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46000.452471990742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46000.452471990742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46000.452471990742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46000.452471990742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46000.452471990742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46000.452471990742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46000.452471990742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46000.452471990742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46000.452471990742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46000.452471990742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46000.452471990742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46000.452471990742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46000.452471990742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46000.452471990742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46000.452471990742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46000.452471990742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46000.452471990742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46000.452471990742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46000.452471990742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46000.452471990742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46000.452471990742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46000.452471990742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46000.452471990742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46000.452471990742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46000.452471990742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46000.452471990742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46000.452471990742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46000.452471990742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46000.452471990742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46000.452471990742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46000.452471990742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46000.452471990742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46000.452471990742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46000.452471990742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46000.452471990742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ref="G80:G143" ca="1" si="2">IFERROR(NOW()-F80,"-")</f>
        <v>46000.452471990742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46000.452471990742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46000.452471990742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46000.452471990742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46000.452471990742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46000.452471990742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46000.452471990742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46000.452471990742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46000.452471990742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46000.452471990742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46000.452471990742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46000.452471990742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46000.452471990742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46000.452471990742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46000.452471990742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46000.452471990742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46000.452471990742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46000.452471990742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46000.452471990742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46000.452471990742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46000.452471990742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46000.452471990742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46000.452471990742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46000.452471990742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46000.452471990742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46000.452471990742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46000.452471990742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46000.452471990742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46000.452471990742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46000.452471990742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46000.452471990742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46000.452471990742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46000.452471990742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46000.452471990742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46000.452471990742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46000.452471990742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46000.452471990742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46000.452471990742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46000.452471990742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46000.452471990742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46000.452471990742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46000.452471990742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46000.452471990742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46000.452471990742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46000.452471990742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46000.452471990742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46000.452471990742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46000.452471990742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46000.452471990742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46000.452471990742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46000.452471990742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46000.452471990742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46000.452471990742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46000.452471990742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46000.452471990742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46000.452471990742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46000.452471990742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46000.452471990742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46000.452471990742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46000.452471990742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46000.452471990742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46000.452471990742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46000.452471990742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46000.452471990742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ref="G144:G207" ca="1" si="3">IFERROR(NOW()-F144,"-")</f>
        <v>46000.452471990742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46000.452471990742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46000.452471990742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46000.452471990742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46000.452471990742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46000.452471990742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46000.452471990742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46000.452471990742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46000.452471990742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46000.452471990742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46000.452471990742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46000.452471990742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46000.452471990742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46000.452471990742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46000.452471990742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46000.452471990742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46000.452471990742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46000.452471990742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46000.452471990742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46000.452471990742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46000.452471990742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46000.452471990742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46000.452471990742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46000.452471990742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46000.452471990742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46000.452471990742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46000.452471990742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46000.452471990742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46000.452471990742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46000.452471990742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46000.452471990742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46000.452471990742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46000.452471990742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46000.452471990742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46000.452471990742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46000.452471990742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46000.452471990742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46000.452471990742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46000.452471990742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46000.452471990742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46000.452471990742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46000.452471990742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46000.452471990742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46000.452471990742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46000.452471990742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46000.452471990742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46000.452471990742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46000.452471990742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46000.452471990742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46000.452471990742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46000.452471990742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46000.452471990742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46000.452471990742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46000.452471990742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46000.452471990742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46000.452471990742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46000.452471990742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46000.452471990742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46000.452471990742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46000.452471990742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46000.452471990742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46000.452471990742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46000.452471990742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46000.452471990742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ref="G208:G271" ca="1" si="4">IFERROR(NOW()-F208,"-")</f>
        <v>46000.452471990742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46000.452471990742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46000.452471990742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46000.452471990742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46000.452471990742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46000.452471990742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46000.452471990742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46000.452471990742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46000.452471990742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46000.452471990742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46000.452471990742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46000.452471990742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46000.452471990742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46000.452471990742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46000.452471990742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46000.452471990742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46000.452471990742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46000.452471990742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46000.452471990742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46000.452471990742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46000.452471990742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46000.452471990742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46000.452471990742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46000.452471990742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46000.452471990742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46000.452471990742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46000.452471990742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46000.452471990742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46000.452471990742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46000.452471990742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46000.452471990742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46000.452471990742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46000.452471990742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46000.452471990742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46000.452471990742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46000.452471990742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46000.452471990742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46000.452471990742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46000.452471990742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46000.452471990742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46000.452471990742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46000.452471990742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46000.452471990742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46000.452471990742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46000.452471990742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46000.452471990742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46000.452471990742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46000.452471990742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46000.452471990742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46000.452471990742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46000.452471990742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46000.452471990742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46000.452471990742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46000.452471990742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46000.452471990742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46000.452471990742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46000.452471990742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46000.452471990742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46000.452471990742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46000.452471990742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46000.452471990742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46000.452471990742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46000.452471990742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46000.452471990742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ref="G272:G335" ca="1" si="5">IFERROR(NOW()-F272,"-")</f>
        <v>46000.452471990742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46000.452471990742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46000.452471990742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46000.452471990742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46000.452471990742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46000.452471990742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46000.452471990742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46000.452471990742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46000.452471990742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46000.452471990742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46000.452471990742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46000.452471990742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46000.452471990742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46000.452471990742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46000.452471990742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46000.452471990742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46000.452471990742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46000.452471990742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46000.452471990742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46000.452471990742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46000.452471990742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46000.452471990742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46000.452471990742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46000.452471990742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46000.452471990742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46000.452471990742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46000.452471990742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46000.452471990742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46000.452471990742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46000.452471990742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46000.452471990742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46000.452471990742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46000.452471990742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46000.452471990742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46000.452471990742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46000.452471990742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46000.452471990742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46000.452471990742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46000.452471990742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46000.452471990742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46000.452471990742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46000.452471990742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46000.452471990742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46000.452471990742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46000.452471990742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46000.452471990742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46000.452471990742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46000.452471990742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46000.452471990742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46000.452471990742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46000.452471990742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46000.452471990742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46000.452471990742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46000.452471990742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46000.452471990742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46000.452471990742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46000.452471990742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46000.452471990742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46000.452471990742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46000.452471990742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46000.452471990742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46000.452471990742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46000.452471990742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46000.452471990742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ref="G336:G399" ca="1" si="6">IFERROR(NOW()-F336,"-")</f>
        <v>46000.452471990742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46000.452471990742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46000.452471990742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46000.452471990742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46000.452471990742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46000.452471990742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46000.452471990742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46000.452471990742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46000.452471990742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46000.452471990742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46000.452471990742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46000.452471990742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46000.452471990742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46000.452471990742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46000.452471990742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46000.452471990742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46000.452471990742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46000.452471990742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46000.452471990742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46000.452471990742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46000.452471990742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46000.452471990742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46000.452471990742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46000.452471990742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46000.452471990742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46000.452471990742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46000.452471990742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46000.452471990742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46000.452471990742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46000.452471990742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46000.452471990742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46000.452471990742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46000.452471990742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46000.452471990742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46000.452471990742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46000.452471990742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46000.452471990742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46000.452471990742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46000.452471990742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46000.452471990742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46000.452471990742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46000.452471990742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46000.452471990742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46000.452471990742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46000.452471990742</v>
      </c>
      <c r="H380" s="117"/>
      <c r="I380" s="115" t="str">
        <f>IFERROR(VLOOKUP(D380,DB!A:F,6,0),"")</f>
        <v/>
      </c>
      <c r="J380" s="115" t="str">
        <f>IFERROR(VLOOKUP(D380,DB!A:G,7,0),"")</f>
        <v/>
      </c>
      <c r="K380" s="118"/>
      <c r="L380" s="133" t="str">
        <f>IFERROR(VLOOKUP(D380,DB!A:I,9,0),"")</f>
        <v/>
      </c>
    </row>
    <row r="381" spans="1:12" ht="31.5" customHeight="1">
      <c r="A381" s="139"/>
      <c r="B381" s="140" t="str">
        <f>IFERROR(VLOOKUP(D381,DB!A:K,11,0),"")</f>
        <v/>
      </c>
      <c r="C381" s="141"/>
      <c r="D381" s="140"/>
      <c r="E381" s="138"/>
      <c r="F381" s="142"/>
      <c r="G381" s="143">
        <f t="shared" ca="1" si="6"/>
        <v>46000.452471990742</v>
      </c>
      <c r="H381" s="142"/>
      <c r="I381" s="140" t="str">
        <f>IFERROR(VLOOKUP(D381,DB!A:F,6,0),"")</f>
        <v/>
      </c>
      <c r="J381" s="140" t="str">
        <f>IFERROR(VLOOKUP(D381,DB!A:G,7,0),"")</f>
        <v/>
      </c>
      <c r="K381" s="144"/>
      <c r="L381" s="145" t="str">
        <f>IFERROR(VLOOKUP(D381,DB!A:I,9,0),"")</f>
        <v/>
      </c>
    </row>
  </sheetData>
  <dataValidations count="2">
    <dataValidation allowBlank="1" showInputMessage="1" showErrorMessage="1" sqref="E1" xr:uid="{9E1BC488-8814-4F8A-8DBE-742B3278AB71}"/>
    <dataValidation type="list" allowBlank="1" showInputMessage="1" showErrorMessage="1" sqref="E2:E3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