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757" documentId="120_S{2AC9BD13-BADA-5192-A53E-5A8FF88502F6}" xr6:coauthVersionLast="47" xr6:coauthVersionMax="47" xr10:uidLastSave="{AAC28942-FBAF-45D6-81DE-030AAE8A834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3" i="9" l="1"/>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I3"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J3" i="9"/>
  <c r="L3" i="9"/>
  <c r="B4" i="9"/>
  <c r="G4" i="9"/>
  <c r="I4" i="9"/>
  <c r="J4" i="9"/>
  <c r="L4" i="9"/>
  <c r="B5" i="9"/>
  <c r="G5" i="9"/>
  <c r="I5" i="9"/>
  <c r="J5" i="9"/>
  <c r="L5" i="9"/>
  <c r="B6" i="9"/>
  <c r="G6" i="9"/>
  <c r="I6" i="9"/>
  <c r="J6" i="9"/>
  <c r="L6"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<sst xmlns="http://schemas.openxmlformats.org/spreadsheetml/2006/main" count="180283" uniqueCount="39127">
  <si>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</si>
  <si>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</si>
  <si>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</si>
  <si>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</si>
  <si>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</si>
  <si>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</si>
  <si>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</si>
  <si>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</si>
  <si>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</si>
  <si>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</si>
  <si>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</si>
  <si>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</si>
  <si>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</si>
  <si>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</si>
  <si>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</si>
  <si>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</si>
  <si>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</si>
  <si>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</si>
  <si>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</si>
  <si>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</si>
  <si>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</si>
  <si>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</si>
  <si>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</si>
  <si>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</si>
  <si>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</si>
  <si>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</si>
  <si>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</si>
  <si>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</si>
  <si>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</si>
  <si>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</si>
  <si>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</si>
  <si>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</si>
  <si>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</si>
  <si>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</si>
  <si>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</si>
  <si>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</si>
  <si>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</si>
  <si>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</si>
  <si>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</si>
  <si>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</si>
  <si>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</si>
  <si>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</si>
  <si>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</si>
  <si>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</si>
  <si>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</si>
  <si>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</si>
  <si>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</si>
  <si>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</si>
  <si>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</si>
  <si>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</si>
  <si>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</si>
  <si>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</si>
  <si>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</si>
  <si>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</si>
  <si>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</si>
  <si>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</si>
  <si>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</si>
  <si>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</si>
  <si>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</si>
  <si>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</si>
  <si>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</si>
  <si>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</si>
  <si>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</si>
  <si>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</si>
  <si>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</si>
  <si>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</si>
  <si>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</si>
  <si>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</si>
  <si>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</si>
  <si>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</si>
  <si>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</si>
  <si>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</si>
  <si>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</si>
  <si>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</si>
  <si>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</si>
  <si>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</si>
  <si>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</si>
  <si>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</si>
  <si>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</si>
  <si>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</si>
  <si>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</si>
  <si>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</si>
  <si>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</si>
  <si>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</si>
  <si>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</si>
  <si>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</si>
  <si>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</si>
  <si>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</si>
  <si>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</si>
  <si>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</si>
  <si>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</si>
  <si>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</si>
  <si>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</si>
  <si>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</si>
  <si>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</si>
  <si>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</si>
  <si>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</si>
  <si>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</si>
  <si>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</si>
  <si>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</si>
  <si>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</si>
  <si>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</si>
  <si>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</si>
  <si>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</si>
  <si>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</si>
  <si>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</si>
  <si>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</si>
  <si>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</si>
  <si>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</si>
  <si>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</si>
  <si>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</si>
  <si>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</si>
  <si>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</si>
  <si>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</si>
  <si>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</si>
  <si>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</si>
  <si>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</si>
  <si>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</si>
  <si>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</si>
  <si>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</si>
  <si>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</si>
  <si>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</si>
  <si>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</si>
  <si>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</si>
  <si>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</si>
  <si>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</si>
  <si>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</si>
  <si>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</si>
  <si>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</si>
  <si>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</si>
  <si>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</si>
  <si>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</si>
  <si>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</si>
  <si>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</si>
  <si>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</si>
  <si>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</si>
  <si>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</si>
  <si>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</si>
  <si>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</si>
  <si>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</si>
  <si>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</si>
  <si>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</si>
  <si>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</si>
  <si>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</si>
  <si>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</si>
  <si>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</si>
  <si>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</si>
  <si>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</si>
  <si>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</si>
  <si>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</si>
  <si>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</si>
  <si>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</si>
  <si>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</si>
  <si>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</si>
  <si>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</si>
  <si>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</si>
  <si>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</si>
  <si>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</si>
  <si>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</si>
  <si>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</si>
  <si>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</si>
  <si>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</si>
  <si>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</si>
  <si>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</si>
  <si>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</si>
  <si>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</si>
  <si>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</si>
  <si>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</si>
  <si>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</si>
  <si>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</si>
  <si>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</si>
  <si>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</si>
  <si>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</si>
  <si>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</si>
  <si>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</si>
  <si>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</si>
  <si>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</si>
  <si>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</si>
  <si>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</si>
  <si>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</si>
  <si>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</si>
  <si>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</si>
  <si>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</si>
  <si>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</si>
  <si>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</si>
  <si>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</si>
  <si>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</si>
  <si>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</si>
  <si>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</si>
  <si>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</si>
  <si>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</si>
  <si>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</si>
  <si>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</si>
  <si>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</si>
  <si>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</si>
  <si>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</si>
  <si>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</si>
  <si>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</si>
  <si>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</si>
  <si>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</si>
  <si>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</si>
  <si>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</si>
  <si>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</si>
  <si>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</si>
  <si>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</si>
  <si>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</si>
  <si>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</si>
  <si>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</si>
  <si>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</si>
  <si>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</si>
  <si>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</si>
  <si>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</si>
  <si>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</si>
  <si>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</si>
  <si>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</si>
  <si>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</si>
  <si>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</si>
  <si>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</si>
  <si>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</si>
  <si>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</si>
  <si>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</si>
  <si>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</si>
  <si>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</si>
  <si>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</si>
  <si>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</si>
  <si>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</si>
  <si>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</si>
  <si>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</si>
  <si>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</si>
  <si>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</si>
  <si>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</si>
  <si>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</si>
  <si>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</si>
  <si>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</si>
  <si>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</si>
  <si>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</si>
  <si>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</si>
  <si>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</si>
  <si>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</si>
  <si>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</si>
  <si>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</si>
  <si>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</si>
  <si>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</si>
  <si>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</si>
  <si>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</si>
  <si>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</si>
  <si>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</si>
  <si>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</si>
  <si>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</si>
  <si>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</si>
  <si>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</si>
  <si>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</si>
  <si>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</si>
  <si>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</si>
  <si>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</si>
  <si>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</si>
  <si>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</si>
  <si>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</si>
  <si>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</si>
  <si>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</si>
  <si>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</si>
  <si>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</si>
  <si>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</si>
  <si>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</si>
  <si>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</si>
  <si>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</si>
  <si>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</si>
  <si>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</si>
  <si>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</si>
  <si>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</si>
  <si>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</si>
  <si>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</si>
  <si>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</si>
  <si>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</si>
  <si>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</si>
  <si>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</si>
  <si>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</si>
  <si>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</si>
  <si>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</si>
  <si>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</si>
  <si>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</si>
  <si>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</si>
  <si>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</si>
  <si>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</si>
  <si>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</si>
  <si>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</si>
  <si>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</si>
  <si>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</si>
  <si>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</si>
  <si>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</si>
  <si>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</si>
  <si>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</si>
  <si>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</si>
  <si>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</si>
  <si>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</si>
  <si>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</si>
  <si>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</si>
  <si>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</si>
  <si>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</si>
  <si>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</si>
  <si>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</si>
  <si>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</si>
  <si>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</si>
  <si>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</si>
  <si>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</si>
  <si>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</si>
  <si>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</si>
  <si>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</si>
  <si>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</si>
  <si>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</si>
  <si>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</si>
  <si>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</si>
  <si>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</si>
  <si>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</si>
  <si>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</si>
  <si>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</si>
  <si>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</si>
  <si>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</si>
  <si>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</si>
  <si>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</si>
  <si>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</si>
  <si>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</si>
  <si>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</si>
  <si>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</si>
  <si>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</si>
  <si>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</si>
  <si>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</si>
  <si>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</si>
  <si>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</si>
  <si>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</si>
  <si>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</si>
  <si>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</si>
  <si>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</si>
  <si>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</si>
  <si>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</si>
  <si>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</si>
  <si>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</si>
  <si>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</si>
  <si>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</si>
  <si>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</si>
  <si>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</si>
  <si>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</si>
  <si>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</si>
  <si>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</si>
  <si>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</si>
  <si>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</si>
  <si>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</si>
  <si>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</si>
  <si>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</si>
  <si>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</si>
  <si>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</si>
  <si>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</si>
  <si>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</si>
  <si>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</si>
  <si>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</si>
  <si>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</si>
  <si>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</si>
  <si>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</si>
  <si>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</si>
  <si>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</si>
  <si>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</si>
  <si>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</si>
  <si>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</si>
  <si>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</si>
  <si>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</si>
  <si>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</si>
  <si>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</si>
  <si>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</si>
  <si>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</si>
  <si>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</si>
  <si>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</si>
  <si>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</si>
  <si>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</si>
  <si>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</si>
  <si>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</si>
  <si>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</si>
  <si>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</si>
  <si>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</si>
  <si>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</si>
  <si>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</si>
  <si>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</si>
  <si>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</si>
  <si>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</si>
  <si>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</si>
  <si>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</si>
  <si>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</si>
  <si>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</si>
  <si>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</si>
  <si>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</si>
  <si>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</si>
  <si>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</si>
  <si>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</si>
  <si>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</si>
  <si>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</si>
  <si>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</si>
  <si>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</si>
  <si>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</si>
  <si>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</si>
  <si>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</si>
  <si>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</si>
  <si>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</si>
  <si>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</si>
  <si>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</si>
  <si>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</si>
  <si>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</si>
  <si>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</si>
  <si>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</si>
  <si>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</si>
  <si>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</si>
  <si>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</si>
  <si>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</si>
  <si>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</si>
  <si>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</si>
  <si>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</si>
  <si>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</si>
  <si>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</si>
  <si>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</si>
  <si>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</si>
  <si>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</si>
  <si>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</si>
  <si>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</si>
  <si>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</si>
  <si>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</si>
  <si>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</si>
  <si>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</si>
  <si>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</si>
  <si>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</si>
  <si>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</si>
  <si>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</si>
  <si>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</si>
  <si>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</si>
  <si>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</si>
  <si>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</si>
  <si>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</si>
  <si>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</si>
  <si>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</si>
  <si>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</si>
  <si>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</si>
  <si>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</si>
  <si>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</si>
  <si>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</si>
  <si>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</si>
  <si>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</si>
  <si>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</si>
  <si>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</si>
  <si>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</si>
  <si>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</si>
  <si>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</si>
  <si>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</si>
  <si>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</si>
  <si>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</si>
  <si>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</si>
  <si>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</si>
  <si>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</si>
  <si>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</si>
  <si>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</si>
  <si>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</si>
  <si>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</si>
  <si>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</si>
  <si>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</si>
  <si>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</si>
  <si>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</si>
  <si>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</si>
  <si>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</si>
  <si>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</si>
  <si>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</si>
  <si>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</si>
  <si>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</si>
  <si>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</si>
  <si>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</si>
  <si>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</si>
  <si>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</si>
  <si>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</si>
  <si>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</si>
  <si>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</si>
  <si>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</si>
  <si>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</si>
  <si>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</si>
  <si>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</si>
  <si>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</si>
  <si>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</si>
  <si>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</si>
  <si>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</si>
  <si>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</si>
  <si>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</si>
  <si>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</si>
  <si>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</si>
  <si>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</si>
  <si>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</si>
  <si>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</si>
  <si>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</si>
  <si>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</si>
  <si>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</si>
  <si>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</si>
  <si>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</si>
  <si>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</si>
  <si>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</si>
  <si>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</si>
  <si>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</si>
  <si>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</si>
  <si>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</si>
  <si>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</si>
  <si>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</si>
  <si>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</si>
  <si>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</si>
  <si>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</si>
  <si>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</si>
  <si>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</si>
  <si>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</si>
  <si>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</si>
  <si>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</si>
  <si>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</si>
  <si>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</si>
  <si>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</si>
  <si>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</si>
  <si>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</si>
  <si>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</si>
  <si>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</si>
  <si>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</si>
  <si>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</si>
  <si>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</si>
  <si>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</si>
  <si>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</si>
  <si>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</si>
  <si>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</si>
  <si>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</si>
  <si>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</si>
  <si>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</si>
  <si>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</si>
  <si>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</si>
  <si>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</si>
  <si>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</si>
  <si>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</si>
  <si>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</si>
  <si>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</si>
  <si>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</si>
  <si>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</si>
  <si>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</si>
  <si>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</si>
  <si>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</si>
  <si>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</si>
  <si>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</si>
  <si>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</si>
  <si>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</si>
  <si>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</si>
  <si>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</si>
  <si>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</si>
  <si>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</si>
  <si>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</si>
  <si>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</si>
  <si>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</si>
  <si>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</si>
  <si>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</si>
  <si>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</si>
  <si>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</si>
  <si>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</si>
  <si>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</si>
  <si>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</si>
  <si>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</si>
  <si>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</si>
  <si>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</si>
  <si>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</si>
  <si>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</si>
  <si>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</si>
  <si>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</si>
  <si>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</si>
  <si>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</si>
  <si>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</si>
  <si>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</si>
  <si>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</si>
  <si>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</si>
  <si>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</si>
  <si>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</si>
  <si>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</si>
  <si>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</si>
  <si>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</si>
  <si>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</si>
  <si>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</si>
  <si>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</si>
  <si>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</si>
  <si>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</si>
  <si>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</si>
  <si>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</si>
  <si>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</si>
  <si>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</si>
  <si>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</si>
  <si>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</si>
  <si>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</si>
  <si>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</si>
  <si>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</si>
  <si>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</si>
  <si>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</si>
  <si>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</si>
  <si>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</si>
  <si>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</si>
  <si>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</si>
  <si>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</si>
  <si>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</si>
  <si>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</si>
  <si>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</si>
  <si>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</si>
  <si>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</si>
  <si>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</si>
  <si>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</si>
  <si>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</si>
  <si>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</si>
  <si>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</si>
  <si>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</si>
  <si>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</si>
  <si>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</si>
  <si>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</si>
  <si>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</si>
  <si>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</si>
  <si>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</si>
  <si>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</si>
  <si>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</si>
  <si>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</si>
  <si>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</si>
  <si>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</si>
  <si>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</si>
  <si>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</si>
  <si>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</si>
  <si>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</si>
  <si>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</si>
  <si>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</si>
  <si>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</si>
  <si>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</si>
  <si>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</si>
  <si>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</si>
  <si>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</si>
  <si>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</si>
  <si>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</si>
  <si>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</si>
  <si>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</si>
  <si>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</si>
  <si>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</si>
  <si>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</si>
  <si>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</si>
  <si>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</si>
  <si>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</si>
  <si>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</si>
  <si>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</si>
  <si>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</si>
  <si>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</si>
  <si>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</si>
  <si>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</si>
  <si>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</si>
  <si>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</si>
  <si>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</si>
  <si>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</si>
  <si>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</si>
  <si>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</si>
  <si>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</si>
  <si>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</si>
  <si>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</si>
  <si>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</si>
  <si>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</si>
  <si>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</si>
  <si>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</si>
  <si>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</si>
  <si>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</si>
  <si>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</si>
  <si>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</si>
  <si>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</si>
  <si>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</si>
  <si>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</si>
  <si>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</si>
  <si>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</si>
  <si>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</si>
  <si>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</si>
  <si>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</si>
  <si>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</si>
  <si>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</si>
  <si>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</si>
  <si>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</si>
  <si>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</si>
  <si>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</si>
  <si>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</si>
  <si>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</si>
  <si>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</si>
  <si>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</si>
  <si>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</si>
  <si>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</si>
  <si>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</si>
  <si>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</si>
  <si>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</si>
  <si>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</si>
  <si>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</si>
  <si>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</si>
  <si>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</si>
  <si>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</si>
  <si>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</si>
  <si>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</si>
  <si>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</si>
  <si>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</si>
  <si>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</si>
  <si>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</si>
  <si>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</si>
  <si>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</si>
  <si>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</si>
  <si>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</si>
  <si>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</si>
  <si>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</si>
  <si>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</si>
  <si>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</si>
  <si>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</si>
  <si>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</si>
  <si>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</si>
  <si>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</si>
  <si>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</si>
  <si>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</si>
  <si>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</si>
  <si>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</si>
  <si>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</si>
  <si>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</si>
  <si>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</si>
  <si>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</si>
  <si>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</si>
  <si>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</si>
  <si>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</si>
  <si>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</si>
  <si>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</si>
  <si>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</si>
  <si>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</si>
  <si>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</si>
  <si>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</si>
  <si>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</si>
  <si>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</si>
  <si>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</si>
  <si>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</si>
  <si>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</si>
  <si>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</si>
  <si>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</si>
  <si>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</si>
  <si>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</si>
  <si>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</si>
  <si>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</si>
  <si>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</si>
  <si>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</si>
  <si>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</si>
  <si>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</si>
  <si>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</si>
  <si>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</si>
  <si>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</si>
  <si>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</si>
  <si>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</si>
  <si>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</si>
  <si>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</si>
  <si>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</si>
  <si>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</si>
  <si>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</si>
  <si>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</si>
  <si>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</si>
  <si>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</si>
  <si>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</si>
  <si>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</si>
  <si>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</si>
  <si>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</si>
  <si>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</si>
  <si>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</si>
  <si>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</si>
  <si>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</si>
  <si>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</si>
  <si>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</si>
  <si>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</si>
  <si>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</si>
  <si>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</si>
  <si>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</si>
  <si>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</si>
  <si>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</si>
  <si>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</si>
  <si>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</si>
  <si>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</si>
  <si>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</si>
  <si>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</si>
  <si>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</si>
  <si>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</si>
  <si>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</si>
  <si>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</si>
  <si>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</si>
  <si>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</si>
  <si>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</si>
  <si>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</si>
  <si>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</si>
  <si>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</si>
  <si>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</si>
  <si>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</si>
  <si>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</si>
  <si>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</si>
  <si>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</si>
  <si>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</si>
  <si>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</si>
  <si>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</si>
  <si>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</si>
  <si>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</si>
  <si>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</si>
  <si>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</si>
  <si>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</si>
  <si>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</si>
  <si>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</si>
  <si>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</si>
  <si>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</si>
  <si>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</si>
  <si>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</si>
  <si>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</si>
  <si>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</si>
  <si>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</si>
  <si>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</si>
  <si>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</si>
  <si>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</si>
  <si>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</si>
  <si>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</si>
  <si>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</si>
  <si>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</si>
  <si>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</si>
  <si>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</si>
  <si>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</si>
  <si>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</si>
  <si>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</si>
  <si>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</si>
  <si>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</si>
  <si>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</si>
  <si>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</si>
  <si>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</si>
  <si>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</si>
  <si>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</si>
  <si>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</si>
  <si>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</si>
  <si>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</si>
  <si>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</si>
  <si>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</si>
  <si>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</si>
  <si>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</si>
  <si>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</si>
  <si>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</si>
  <si>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</si>
  <si>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</si>
  <si>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</si>
  <si>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</si>
  <si>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</si>
  <si>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</si>
  <si>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</si>
  <si>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</si>
  <si>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</si>
  <si>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</si>
  <si>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</si>
  <si>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</si>
  <si>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</si>
  <si>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</si>
  <si>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</si>
  <si>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</si>
  <si>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</si>
  <si>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</si>
  <si>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</si>
  <si>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</si>
  <si>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</si>
  <si>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</si>
  <si>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</si>
  <si>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</si>
  <si>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</si>
  <si>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</si>
  <si>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</si>
  <si>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</si>
  <si>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</si>
  <si>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</si>
  <si>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</si>
  <si>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</si>
  <si>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</si>
  <si>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</si>
  <si>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</si>
  <si>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</si>
  <si>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</si>
  <si>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</si>
  <si>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</si>
  <si>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</si>
  <si>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</si>
  <si>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</si>
  <si>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</si>
  <si>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</si>
  <si>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</si>
  <si>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</si>
  <si>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</si>
  <si>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</si>
  <si>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</si>
  <si>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</si>
  <si>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</si>
  <si>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</si>
  <si>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</si>
  <si>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</si>
  <si>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</si>
  <si>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</si>
  <si>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</si>
  <si>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</si>
  <si>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</si>
  <si>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</si>
  <si>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</si>
  <si>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</si>
  <si>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</si>
  <si>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</si>
  <si>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</si>
  <si>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</si>
  <si>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</si>
  <si>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</si>
  <si>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</si>
  <si>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</si>
  <si>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</si>
  <si>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</si>
  <si>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</si>
  <si>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</si>
  <si>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</si>
  <si>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</si>
  <si>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</si>
  <si>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</si>
  <si>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</si>
  <si>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</si>
  <si>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</si>
  <si>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</si>
  <si>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</si>
  <si>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</si>
  <si>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</si>
  <si>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</si>
  <si>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</si>
  <si>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</si>
  <si>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</si>
  <si>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</si>
  <si>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</si>
  <si>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</si>
  <si>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</si>
  <si>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</si>
  <si>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</si>
  <si>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</si>
  <si>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</si>
  <si>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</si>
  <si>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</si>
  <si>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</si>
  <si>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</si>
  <si>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</si>
  <si>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</si>
  <si>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</si>
  <si>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</si>
  <si>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</si>
  <si>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</si>
  <si>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</si>
  <si>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</si>
  <si>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</si>
  <si>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</si>
  <si>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</si>
  <si>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</si>
  <si>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</si>
  <si>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</si>
  <si>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</si>
  <si>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</si>
  <si>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</si>
  <si>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</si>
  <si>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</si>
  <si>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</si>
  <si>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</si>
  <si>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</si>
  <si>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</si>
  <si>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</si>
  <si>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</si>
  <si>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</si>
  <si>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</si>
  <si>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</si>
  <si>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</si>
  <si>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</si>
  <si>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</si>
  <si>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</si>
  <si>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</si>
  <si>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</si>
  <si>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</si>
  <si>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</si>
  <si>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</si>
  <si>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</si>
  <si>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</si>
  <si>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</si>
  <si>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</si>
  <si>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</si>
  <si>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</si>
  <si>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</si>
  <si>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</si>
  <si>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</si>
  <si>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</si>
  <si>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</si>
  <si>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</si>
  <si>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</si>
  <si>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</si>
  <si>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</si>
  <si>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</si>
  <si>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</si>
  <si>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</si>
  <si>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</si>
  <si>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</si>
  <si>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</si>
  <si>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</si>
  <si>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</si>
  <si>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</si>
  <si>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</si>
  <si>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</si>
  <si>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</si>
  <si>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</si>
  <si>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</si>
  <si>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</si>
  <si>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</si>
  <si>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</si>
  <si>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</si>
  <si>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</si>
  <si>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</si>
  <si>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</si>
  <si>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</si>
  <si>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</si>
  <si>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</si>
  <si>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</si>
  <si>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</si>
  <si>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</si>
  <si>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</si>
  <si>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</si>
  <si>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</si>
  <si>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</si>
  <si>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</si>
  <si>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</si>
  <si>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</si>
  <si>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</si>
  <si>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</si>
  <si>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</si>
  <si>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</si>
  <si>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</si>
  <si>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</si>
  <si>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</si>
  <si>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</si>
  <si>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</si>
  <si>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</si>
  <si>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</si>
  <si>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</si>
  <si>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</si>
  <si>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</si>
  <si>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</si>
  <si>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</si>
  <si>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</si>
  <si>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</si>
  <si>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</si>
  <si>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</si>
  <si>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</si>
  <si>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</si>
  <si>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</si>
  <si>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</si>
  <si>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</si>
  <si>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</si>
  <si>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</si>
  <si>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</si>
  <si>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</si>
  <si>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</si>
  <si>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</si>
  <si>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</si>
  <si>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</si>
  <si>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</si>
  <si>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</si>
  <si>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</si>
  <si>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</si>
  <si>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</si>
  <si>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</si>
  <si>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</si>
  <si>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</si>
  <si>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</si>
  <si>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</si>
  <si>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</si>
  <si>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</si>
  <si>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</si>
  <si>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</si>
  <si>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</si>
  <si>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</si>
  <si>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</si>
  <si>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</si>
  <si>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</si>
  <si>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</si>
  <si>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</si>
  <si>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</si>
  <si>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</si>
  <si>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</si>
  <si>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</si>
  <si>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</si>
  <si>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</si>
  <si>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</si>
  <si>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</si>
  <si>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</si>
  <si>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</si>
  <si>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</si>
  <si>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</si>
  <si>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</si>
  <si>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</si>
  <si>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</si>
  <si>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</si>
  <si>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</si>
  <si>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</si>
  <si>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</si>
  <si>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</si>
  <si>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</si>
  <si>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</si>
  <si>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</si>
  <si>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</si>
  <si>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</si>
  <si>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</si>
  <si>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</si>
  <si>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</si>
  <si>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</si>
  <si>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</si>
  <si>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</si>
  <si>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</si>
  <si>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</si>
  <si>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</si>
  <si>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</si>
  <si>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</si>
  <si>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</si>
  <si>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</si>
  <si>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</si>
  <si>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</si>
  <si>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</si>
  <si>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</si>
  <si>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</si>
  <si>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</si>
  <si>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</si>
  <si>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</si>
  <si>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</si>
  <si>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</si>
  <si>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</si>
  <si>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</si>
  <si>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</si>
  <si>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</si>
  <si>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</si>
  <si>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</si>
  <si>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</si>
  <si>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</si>
  <si>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</si>
  <si>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</si>
  <si>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</si>
  <si>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</si>
  <si>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</si>
  <si>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</si>
  <si>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</si>
  <si>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</si>
  <si>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</si>
  <si>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</si>
  <si>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</si>
  <si>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</si>
  <si>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</si>
  <si>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</si>
  <si>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</si>
  <si>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</si>
  <si>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</si>
  <si>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</si>
  <si>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</si>
  <si>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</si>
  <si>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</si>
  <si>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</si>
  <si>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</si>
  <si>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</si>
  <si>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</si>
  <si>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</si>
  <si>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</si>
  <si>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</si>
  <si>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</si>
  <si>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</si>
  <si>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</si>
  <si>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</si>
  <si>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</si>
  <si>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</si>
  <si>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</si>
  <si>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</si>
  <si>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</si>
  <si>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</si>
  <si>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</si>
  <si>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</si>
  <si>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</si>
  <si>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</si>
  <si>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</si>
  <si>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</si>
  <si>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</si>
  <si>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</si>
  <si>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</si>
  <si>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</si>
  <si>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</si>
  <si>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</si>
  <si>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</si>
  <si>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</si>
  <si>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</si>
  <si>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</si>
  <si>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</si>
  <si>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</si>
  <si>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</si>
  <si>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</si>
  <si>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</si>
  <si>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</si>
  <si>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</si>
  <si>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</si>
  <si>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</si>
  <si>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</si>
  <si>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</si>
  <si>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</si>
  <si>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</si>
  <si>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</si>
  <si>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</si>
  <si>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</si>
  <si>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</si>
  <si>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</si>
  <si>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</si>
  <si>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</si>
  <si>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</si>
  <si>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</si>
  <si>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</si>
  <si>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</si>
  <si>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</si>
  <si>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</si>
  <si>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</si>
  <si>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</si>
  <si>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</si>
  <si>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</si>
  <si>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</si>
  <si>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</si>
  <si>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</si>
  <si>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</si>
  <si>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</si>
  <si>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</si>
  <si>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</si>
  <si>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</si>
  <si>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</si>
  <si>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</si>
  <si>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</si>
  <si>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</si>
  <si>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</si>
  <si>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</si>
  <si>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</si>
  <si>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</si>
  <si>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</si>
  <si>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</si>
  <si>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</si>
  <si>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</si>
  <si>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</si>
  <si>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</si>
  <si>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</si>
  <si>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</si>
  <si>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</si>
  <si>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</si>
  <si>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</si>
  <si>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</si>
  <si>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</si>
  <si>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</si>
  <si>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</si>
  <si>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</si>
  <si>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</si>
  <si>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</si>
  <si>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</si>
  <si>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</si>
  <si>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</si>
  <si>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</si>
  <si>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</si>
  <si>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</si>
  <si>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</si>
  <si>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</si>
  <si>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</si>
  <si>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</si>
  <si>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</si>
  <si>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</si>
  <si>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</si>
  <si>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</si>
  <si>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</si>
  <si>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</si>
  <si>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</si>
  <si>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</si>
  <si>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</si>
  <si>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</si>
  <si>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</si>
  <si>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</si>
  <si>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</si>
  <si>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</si>
  <si>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</si>
  <si>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</si>
  <si>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</si>
  <si>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</si>
  <si>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</si>
  <si>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</si>
  <si>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</si>
  <si>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</si>
  <si>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</si>
  <si>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</si>
  <si>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</si>
  <si>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</si>
  <si>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</si>
  <si>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</si>
  <si>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</si>
  <si>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</si>
  <si>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</si>
  <si>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</si>
  <si>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</si>
  <si>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</si>
  <si>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</si>
  <si>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</si>
  <si>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</si>
  <si>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</si>
  <si>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</si>
  <si>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</si>
  <si>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</si>
  <si>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</si>
  <si>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</si>
  <si>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</si>
  <si>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</si>
  <si>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</si>
  <si>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</si>
  <si>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</si>
  <si>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</si>
  <si>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</si>
  <si>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</si>
  <si>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</si>
  <si>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</si>
  <si>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</si>
  <si>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</si>
  <si>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</si>
  <si>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</si>
  <si>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</si>
  <si>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</si>
  <si>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</si>
  <si>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</si>
  <si>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</si>
  <si>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</si>
  <si>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</si>
  <si>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</si>
  <si>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</si>
  <si>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</si>
  <si>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</si>
  <si>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</si>
  <si>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</si>
  <si>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</si>
  <si>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</si>
  <si>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</si>
  <si>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</si>
  <si>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</si>
  <si>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</si>
  <si>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</si>
  <si>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</si>
  <si>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</si>
  <si>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</si>
  <si>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</si>
  <si>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</si>
  <si>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</si>
  <si>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</si>
  <si>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</si>
  <si>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</si>
  <si>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</si>
  <si>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</si>
  <si>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</si>
  <si>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</si>
  <si>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</si>
  <si>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</si>
  <si>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</si>
  <si>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</si>
  <si>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</si>
  <si>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</si>
  <si>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</si>
  <si>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</si>
  <si>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</si>
  <si>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</si>
  <si>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</si>
  <si>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</si>
  <si>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</si>
  <si>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</si>
  <si>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</si>
  <si>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</si>
  <si>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</si>
  <si>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</si>
  <si>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</si>
  <si>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</si>
  <si>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</si>
  <si>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</si>
  <si>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</si>
  <si>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</si>
  <si>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</si>
  <si>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</si>
  <si>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</si>
  <si>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</si>
  <si>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</si>
  <si>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</si>
  <si>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</si>
  <si>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</si>
  <si>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</si>
  <si>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</si>
  <si>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</si>
  <si>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</si>
  <si>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</si>
  <si>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</si>
  <si>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</si>
  <si>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</si>
  <si>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</si>
  <si>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</si>
  <si>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</si>
  <si>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</si>
  <si>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</si>
  <si>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</si>
  <si>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</si>
  <si>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</si>
  <si>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</si>
  <si>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</si>
  <si>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</si>
  <si>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</si>
  <si>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</si>
  <si>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</si>
  <si>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</si>
  <si>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</si>
  <si>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</si>
  <si>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</si>
  <si>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</si>
  <si>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</si>
  <si>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</si>
  <si>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</si>
  <si>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</si>
  <si>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</si>
  <si>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</si>
  <si>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</si>
  <si>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</si>
  <si>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</si>
  <si>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</si>
  <si>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</si>
  <si>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</si>
  <si>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</si>
  <si>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</si>
  <si>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</si>
  <si>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</si>
  <si>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</si>
  <si>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</si>
  <si>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</si>
  <si>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</si>
  <si>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</si>
  <si>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</si>
  <si>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</si>
  <si>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</si>
  <si>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</si>
  <si>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</si>
  <si>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</si>
  <si>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</si>
  <si>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</si>
  <si>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</si>
  <si>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</si>
  <si>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</si>
  <si>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</si>
  <si>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</si>
  <si>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</si>
  <si>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</si>
  <si>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</si>
  <si>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</si>
  <si>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</si>
  <si>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</si>
  <si>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</si>
  <si>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</si>
  <si>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</si>
  <si>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</si>
  <si>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</si>
  <si>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</si>
  <si>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</si>
  <si>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</si>
  <si>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</si>
  <si>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</si>
  <si>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</si>
  <si>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</si>
  <si>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</si>
  <si>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</si>
  <si>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</si>
  <si>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</si>
  <si>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</si>
  <si>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</si>
  <si>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</si>
  <si>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</si>
  <si>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</si>
  <si>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</si>
  <si>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</si>
  <si>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</si>
  <si>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</si>
  <si>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</si>
  <si>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</si>
  <si>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</si>
  <si>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</si>
  <si>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</si>
  <si>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</si>
  <si>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</si>
  <si>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</si>
  <si>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</si>
  <si>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</si>
  <si>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</si>
  <si>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</si>
  <si>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</si>
  <si>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</si>
  <si>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</si>
  <si>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</si>
  <si>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</si>
  <si>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</si>
  <si>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</si>
  <si>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</si>
  <si>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</si>
  <si>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</si>
  <si>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</si>
  <si>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</si>
  <si>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</si>
  <si>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</si>
  <si>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</si>
  <si>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</si>
  <si>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</si>
  <si>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</si>
  <si>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</si>
  <si>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</si>
  <si>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</si>
  <si>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</si>
  <si>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</si>
  <si>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</si>
  <si>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</si>
  <si>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</si>
  <si>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</si>
  <si>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</si>
  <si>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</si>
  <si>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</si>
  <si>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</si>
  <si>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</si>
  <si>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</si>
  <si>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</si>
  <si>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</si>
  <si>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</si>
  <si>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</si>
  <si>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</si>
  <si>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</si>
  <si>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</si>
  <si>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</si>
  <si>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</si>
  <si>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</si>
  <si>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</si>
  <si>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</si>
  <si>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</si>
  <si>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</si>
  <si>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</si>
  <si>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</si>
  <si>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</si>
  <si>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</si>
  <si>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</si>
  <si>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</si>
  <si>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</si>
  <si>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</si>
  <si>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</si>
  <si>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</si>
  <si>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</si>
  <si>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</si>
  <si>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</si>
  <si>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</si>
  <si>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</si>
  <si>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</si>
  <si>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</si>
  <si>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</si>
  <si>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</si>
  <si>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</si>
  <si>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</si>
  <si>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</si>
  <si>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</si>
  <si>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</si>
  <si>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</si>
  <si>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</si>
  <si>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</si>
  <si>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</si>
  <si>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</si>
  <si>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</si>
  <si>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</si>
  <si>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</si>
  <si>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</si>
  <si>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</si>
  <si>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</si>
  <si>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</si>
  <si>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</si>
  <si>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</si>
  <si>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</si>
  <si>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</si>
  <si>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</si>
  <si>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</si>
  <si>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</si>
  <si>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</si>
  <si>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</si>
  <si>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</si>
  <si>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</si>
  <si>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</si>
  <si>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</si>
  <si>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</si>
  <si>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</si>
  <si>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</si>
  <si>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</si>
  <si>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</si>
  <si>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</si>
  <si>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</si>
  <si>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</si>
  <si>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</si>
  <si>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</si>
  <si>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</si>
  <si>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</si>
  <si>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</si>
  <si>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</si>
  <si>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</si>
  <si>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</si>
  <si>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</si>
  <si>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</si>
  <si>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</si>
  <si>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</si>
  <si>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</si>
  <si>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</si>
  <si>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</si>
  <si>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</si>
  <si>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</si>
  <si>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</si>
  <si>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</si>
  <si>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</si>
  <si>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</si>
  <si>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</si>
  <si>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</si>
  <si>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</si>
  <si>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</si>
  <si>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</si>
  <si>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</si>
  <si>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</si>
  <si>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</si>
  <si>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</si>
  <si>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</si>
  <si>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</si>
  <si>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</si>
  <si>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</si>
  <si>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</si>
  <si>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</si>
  <si>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</si>
  <si>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</si>
  <si>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</si>
  <si>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</si>
  <si>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</si>
  <si>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</si>
  <si>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</si>
  <si>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</si>
  <si>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</si>
  <si>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</si>
  <si>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</si>
  <si>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</si>
  <si>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</si>
  <si>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</si>
  <si>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</si>
  <si>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</si>
  <si>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</si>
  <si>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</si>
  <si>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</si>
  <si>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</si>
  <si>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</si>
  <si>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</si>
  <si>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</si>
  <si>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</si>
  <si>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</si>
  <si>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</si>
  <si>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</si>
  <si>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</si>
  <si>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</si>
  <si>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</si>
  <si>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</si>
  <si>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</si>
  <si>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</si>
  <si>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</si>
  <si>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</si>
  <si>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</si>
  <si>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</si>
  <si>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</si>
  <si>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</si>
  <si>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</si>
  <si>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</si>
  <si>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</si>
  <si>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</si>
  <si>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</si>
  <si>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</si>
  <si>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</si>
  <si>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</si>
  <si>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</si>
  <si>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</si>
  <si>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</si>
  <si>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</si>
  <si>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</si>
  <si>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</si>
  <si>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</si>
  <si>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</si>
  <si>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</si>
  <si>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</si>
  <si>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</si>
  <si>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</si>
  <si>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</si>
  <si>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</si>
  <si>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</si>
  <si>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</si>
  <si>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</si>
  <si>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</si>
  <si>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</si>
  <si>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</si>
  <si>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</si>
  <si>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</si>
  <si>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</si>
  <si>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</si>
  <si>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</si>
  <si>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</si>
  <si>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</si>
  <si>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</si>
  <si>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</si>
  <si>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</si>
  <si>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</si>
  <si>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</si>
  <si>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</si>
  <si>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</si>
  <si>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</si>
  <si>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</si>
  <si>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</si>
  <si>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</si>
  <si>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</si>
  <si>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</si>
  <si>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</si>
  <si>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</si>
  <si>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</si>
  <si>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</si>
  <si>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</si>
  <si>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</si>
  <si>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</si>
  <si>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</si>
  <si>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</si>
  <si>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</si>
  <si>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</si>
  <si>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</si>
  <si>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</si>
  <si>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</si>
  <si>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</si>
  <si>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</si>
  <si>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</si>
  <si>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</si>
  <si>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</si>
  <si>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</si>
  <si>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</si>
  <si>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</si>
  <si>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</si>
  <si>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</si>
  <si>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</si>
  <si>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</si>
  <si>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</si>
  <si>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</si>
  <si>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</si>
  <si>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</si>
  <si>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</si>
  <si>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</si>
  <si>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</si>
  <si>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</si>
  <si>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</si>
  <si>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</si>
  <si>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</si>
  <si>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</si>
  <si>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</si>
  <si>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</si>
  <si>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</si>
  <si>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</si>
  <si>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</si>
  <si>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</si>
  <si>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</si>
  <si>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</si>
  <si>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</si>
  <si>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</si>
  <si>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</si>
  <si>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</si>
  <si>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</si>
  <si>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</si>
  <si>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</si>
  <si>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</si>
  <si>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</si>
  <si>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</si>
  <si>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</si>
  <si>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</si>
  <si>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</si>
  <si>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</si>
  <si>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</si>
  <si>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</si>
  <si>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</si>
  <si>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</si>
  <si>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</si>
  <si>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</si>
  <si>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</si>
  <si>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</si>
  <si>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</si>
  <si>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</si>
  <si>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</si>
  <si>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</si>
  <si>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</si>
  <si>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</si>
  <si>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</si>
  <si>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</si>
  <si>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</si>
  <si>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</si>
  <si>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</si>
  <si>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</si>
  <si>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</si>
  <si>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</si>
  <si>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</si>
  <si>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</si>
  <si>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</si>
  <si>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</si>
  <si>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</si>
  <si>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</si>
  <si>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</si>
  <si>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</si>
  <si>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</si>
  <si>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</si>
  <si>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</si>
  <si>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</si>
  <si>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</si>
  <si>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</si>
  <si>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</si>
  <si>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</si>
  <si>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</si>
  <si>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</si>
  <si>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</si>
  <si>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</si>
  <si>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</si>
  <si>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</si>
  <si>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</si>
  <si>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</si>
  <si>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</si>
  <si>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</si>
  <si>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</si>
  <si>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</si>
  <si>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</si>
  <si>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</si>
  <si>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</si>
  <si>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</si>
  <si>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</si>
  <si>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</si>
  <si>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</si>
  <si>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</si>
  <si>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</si>
  <si>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</si>
  <si>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</si>
  <si>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</si>
  <si>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</si>
  <si>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</si>
  <si>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</si>
  <si>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</si>
  <si>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</si>
  <si>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</si>
  <si>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</si>
  <si>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</si>
  <si>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</si>
  <si>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</si>
  <si>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</si>
  <si>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</si>
  <si>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</si>
  <si>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</si>
  <si>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</si>
  <si>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</si>
  <si>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</si>
  <si>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</si>
  <si>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</si>
  <si>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</si>
  <si>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</si>
  <si>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</si>
  <si>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</si>
  <si>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</si>
  <si>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</si>
  <si>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</si>
  <si>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</si>
  <si>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</si>
  <si>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</si>
  <si>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</si>
  <si>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</si>
  <si>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</si>
  <si>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</si>
  <si>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</si>
  <si>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</si>
  <si>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</si>
  <si>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</si>
  <si>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</si>
  <si>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</si>
  <si>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</si>
  <si>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</si>
  <si>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</si>
  <si>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</si>
  <si>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</si>
  <si>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</si>
  <si>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</si>
  <si>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</si>
  <si>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</si>
  <si>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</si>
  <si>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</si>
  <si>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</si>
  <si>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</si>
  <si>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</si>
  <si>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</si>
  <si>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</si>
  <si>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</si>
  <si>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</si>
  <si>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</si>
  <si>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</si>
  <si>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</si>
  <si>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</si>
  <si>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</si>
  <si>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</si>
  <si>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</si>
  <si>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</si>
  <si>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</si>
  <si>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</si>
  <si>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</si>
  <si>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</si>
  <si>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</si>
  <si>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</si>
  <si>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</si>
  <si>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</si>
  <si>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</si>
  <si>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</si>
  <si>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</si>
  <si>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</si>
  <si>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</si>
  <si>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</si>
  <si>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</si>
  <si>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</si>
  <si>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</si>
  <si>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</si>
  <si>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</si>
  <si>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</si>
  <si>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</si>
  <si>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</si>
  <si>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</si>
  <si>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</si>
  <si>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</si>
  <si>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</si>
  <si>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</si>
  <si>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</si>
  <si>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</si>
  <si>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</si>
  <si>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</si>
  <si>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</si>
  <si>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</si>
  <si>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</si>
  <si>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</si>
  <si>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</si>
  <si>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</si>
  <si>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</si>
  <si>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</si>
  <si>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</si>
  <si>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</si>
  <si>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</si>
  <si>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</si>
  <si>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</si>
  <si>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</si>
  <si>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</si>
  <si>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</si>
  <si>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</si>
  <si>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</si>
  <si>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</si>
  <si>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</si>
  <si>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</si>
  <si>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</si>
  <si>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</si>
  <si>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</si>
  <si>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</si>
  <si>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</si>
  <si>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</si>
  <si>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</si>
  <si>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</si>
  <si>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</si>
  <si>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</si>
  <si>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</si>
  <si>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</si>
  <si>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</si>
  <si>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</si>
  <si>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</si>
  <si>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</si>
  <si>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</si>
  <si>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</si>
  <si>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</si>
  <si>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</si>
  <si>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</si>
  <si>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</si>
  <si>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</si>
  <si>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</si>
  <si>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</si>
  <si>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</si>
  <si>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</si>
  <si>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</si>
  <si>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</si>
  <si>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</si>
  <si>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</si>
  <si>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</si>
  <si>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</si>
  <si>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</si>
  <si>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</si>
  <si>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</si>
  <si>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</si>
  <si>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</si>
  <si>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</si>
  <si>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</si>
  <si>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</si>
  <si>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</si>
  <si>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</si>
  <si>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</si>
  <si>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</si>
  <si>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</si>
  <si>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</si>
  <si>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</si>
  <si>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</si>
  <si>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</si>
  <si>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</si>
  <si>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</si>
  <si>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</si>
  <si>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</si>
  <si>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</si>
  <si>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</si>
  <si>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</si>
  <si>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</si>
  <si>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</si>
  <si>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</si>
  <si>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</si>
  <si>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</si>
  <si>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</si>
  <si>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</si>
  <si>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</si>
  <si>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</si>
  <si>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</si>
  <si>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</si>
  <si>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</si>
  <si>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</si>
  <si>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</si>
  <si>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</si>
  <si>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</si>
  <si>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</si>
  <si>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</si>
  <si>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</si>
  <si>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</si>
  <si>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</si>
  <si>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</si>
  <si>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</si>
  <si>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</si>
  <si>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</si>
  <si>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</si>
  <si>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</si>
  <si>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</si>
  <si>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</si>
  <si>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</si>
  <si>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</si>
  <si>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</si>
  <si>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</si>
  <si>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</si>
  <si>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</si>
  <si>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</si>
  <si>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</si>
  <si>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</si>
  <si>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</si>
  <si>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</si>
  <si>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</si>
  <si>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</si>
  <si>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</si>
  <si>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</si>
  <si>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</si>
  <si>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</si>
  <si>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</si>
  <si>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</si>
  <si>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</si>
  <si>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</si>
  <si>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</si>
  <si>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</si>
  <si>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</si>
  <si>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</si>
  <si>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</si>
  <si>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</si>
  <si>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</si>
  <si>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</si>
  <si>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</si>
  <si>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</si>
  <si>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</si>
  <si>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</si>
  <si>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</si>
  <si>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</si>
  <si>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</si>
  <si>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</si>
  <si>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</si>
  <si>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</si>
  <si>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</si>
  <si>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</si>
  <si>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</si>
  <si>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</si>
  <si>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</si>
  <si>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</si>
  <si>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</si>
  <si>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</si>
  <si>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</si>
  <si>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</si>
  <si>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</si>
  <si>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</si>
  <si>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</si>
  <si>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</si>
  <si>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</si>
  <si>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</si>
  <si>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</si>
  <si>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</si>
  <si>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</si>
  <si>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</si>
  <si>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</si>
  <si>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</si>
  <si>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</si>
  <si>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</si>
  <si>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</si>
  <si>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</si>
  <si>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</si>
  <si>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</si>
  <si>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</si>
  <si>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</si>
  <si>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</si>
  <si>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</si>
  <si>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</si>
  <si>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</si>
  <si>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</si>
  <si>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</si>
  <si>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</si>
  <si>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</si>
  <si>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</si>
  <si>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</si>
  <si>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</si>
  <si>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</si>
  <si>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</si>
  <si>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</si>
  <si>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</si>
  <si>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</si>
  <si>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</si>
  <si>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</si>
  <si>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</si>
  <si>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</si>
  <si>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</si>
  <si>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</si>
  <si>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</si>
  <si>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</si>
  <si>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</si>
  <si>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</si>
  <si>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</si>
  <si>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</si>
  <si>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</si>
  <si>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</si>
  <si>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</si>
  <si>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</si>
  <si>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</si>
  <si>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</si>
  <si>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</si>
  <si>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</si>
  <si>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</si>
  <si>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</si>
  <si>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</si>
  <si>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</si>
  <si>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</si>
  <si>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</si>
  <si>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</si>
  <si>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</si>
  <si>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</si>
  <si>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</si>
  <si>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</si>
  <si>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</si>
  <si>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</si>
  <si>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</si>
  <si>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</si>
  <si>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</si>
  <si>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</si>
  <si>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</si>
  <si>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</si>
  <si>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</si>
  <si>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</si>
  <si>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</si>
  <si>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</si>
  <si>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</si>
  <si>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</si>
  <si>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</si>
  <si>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</si>
  <si>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</si>
  <si>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</si>
  <si>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</si>
  <si>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</si>
  <si>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</si>
  <si>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</si>
  <si>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</si>
  <si>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</si>
  <si>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</si>
  <si>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</si>
  <si>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</si>
  <si>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</si>
  <si>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</si>
  <si>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</si>
  <si>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</si>
  <si>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</si>
  <si>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</si>
  <si>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</si>
  <si>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</si>
  <si>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</si>
  <si>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</si>
  <si>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</si>
  <si>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</si>
  <si>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</si>
  <si>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</si>
  <si>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</si>
  <si>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</si>
  <si>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</si>
  <si>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</si>
  <si>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</si>
  <si>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</si>
  <si>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</si>
  <si>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</si>
  <si>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</si>
  <si>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</si>
  <si>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</si>
  <si>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</si>
  <si>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</si>
  <si>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</si>
  <si>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</si>
  <si>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</si>
  <si>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</si>
  <si>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</si>
  <si>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</si>
  <si>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</si>
  <si>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</si>
  <si>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</si>
  <si>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</si>
  <si>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</si>
  <si>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</si>
  <si>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</si>
  <si>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</si>
  <si>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</si>
  <si>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</si>
  <si>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</si>
  <si>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</si>
  <si>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</si>
  <si>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</si>
  <si>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</si>
  <si>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</si>
  <si>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</si>
  <si>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</si>
  <si>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</si>
  <si>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</si>
  <si>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</si>
  <si>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</si>
  <si>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</si>
  <si>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</si>
  <si>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</si>
  <si>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</si>
  <si>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</si>
  <si>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</si>
  <si>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</si>
  <si>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</si>
  <si>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</si>
  <si>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</si>
  <si>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</si>
  <si>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</si>
  <si>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</si>
  <si>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</si>
  <si>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</si>
  <si>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</si>
  <si>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</si>
  <si>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</si>
  <si>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</si>
  <si>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</si>
  <si>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</si>
  <si>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</si>
  <si>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</si>
  <si>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</si>
  <si>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</si>
  <si>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</si>
  <si>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</si>
  <si>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</si>
  <si>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</si>
  <si>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</si>
  <si>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</si>
  <si>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</si>
  <si>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</si>
  <si>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</si>
  <si>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</si>
  <si>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</si>
  <si>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</si>
  <si>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</si>
  <si>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</si>
  <si>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</si>
  <si>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</si>
  <si>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</si>
  <si>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</si>
  <si>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</si>
  <si>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</si>
  <si>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</si>
  <si>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</si>
  <si>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</si>
  <si>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</si>
  <si>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</si>
  <si>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</si>
  <si>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</si>
  <si>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</si>
  <si>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</si>
  <si>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</si>
  <si>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</si>
  <si>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</si>
  <si>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</si>
  <si>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</si>
  <si>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</si>
  <si>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</si>
  <si>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</si>
  <si>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</si>
  <si>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</si>
  <si>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</si>
  <si>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</si>
  <si>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</si>
  <si>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</si>
  <si>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</si>
  <si>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</si>
  <si>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</si>
  <si>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</si>
  <si>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</si>
  <si>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</si>
  <si>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</si>
  <si>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</si>
  <si>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</si>
  <si>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</si>
  <si>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</si>
  <si>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</si>
  <si>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</si>
  <si>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</si>
  <si>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</si>
  <si>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</si>
  <si>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</si>
  <si>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</si>
  <si>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</si>
  <si>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</si>
  <si>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</si>
  <si>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</si>
  <si>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</si>
  <si>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</si>
  <si>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</si>
  <si>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</si>
  <si>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</si>
  <si>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</si>
  <si>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</si>
  <si>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</si>
  <si>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</si>
  <si>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</si>
  <si>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</si>
  <si>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</si>
  <si>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</si>
  <si>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</si>
  <si>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</si>
  <si>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</si>
  <si>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</si>
  <si>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</si>
  <si>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</si>
  <si>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</si>
  <si>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</si>
  <si>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</si>
  <si>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</si>
  <si>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</si>
  <si>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</si>
  <si>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</si>
  <si>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</si>
  <si>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</si>
  <si>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</si>
  <si>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</si>
  <si>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</si>
  <si>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</si>
  <si>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</si>
  <si>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</si>
  <si>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</si>
  <si>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</si>
  <si>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</si>
  <si>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</si>
  <si>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</si>
  <si>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</si>
  <si>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</si>
  <si>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</si>
  <si>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</si>
  <si>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</si>
  <si>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</si>
  <si>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</si>
  <si>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</si>
  <si>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</si>
  <si>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</si>
  <si>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</si>
  <si>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</si>
  <si>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</si>
  <si>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</si>
  <si>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</si>
  <si>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</si>
  <si>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</si>
  <si>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</si>
  <si>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</si>
  <si>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</si>
  <si>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</si>
  <si>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</si>
  <si>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</si>
  <si>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</si>
  <si>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</si>
  <si>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</si>
  <si>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</si>
  <si>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</si>
  <si>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</si>
  <si>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</si>
  <si>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</si>
  <si>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</si>
  <si>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</si>
  <si>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</si>
  <si>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</si>
  <si>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</si>
  <si>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</si>
  <si>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</si>
  <si>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</si>
  <si>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</si>
  <si>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</si>
  <si>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</si>
  <si>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</si>
  <si>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</si>
  <si>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</si>
  <si>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</si>
  <si>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</si>
  <si>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</si>
  <si>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</si>
  <si>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</si>
  <si>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</si>
  <si>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</si>
  <si>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</si>
  <si>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</si>
  <si>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</si>
  <si>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</si>
  <si>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</si>
  <si>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</si>
  <si>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</si>
  <si>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</si>
  <si>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</si>
  <si>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</si>
  <si>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</si>
  <si>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</si>
  <si>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</si>
  <si>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</si>
  <si>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</si>
  <si>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</si>
  <si>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</si>
  <si>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</si>
  <si>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</si>
  <si>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</si>
  <si>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</si>
  <si>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</si>
  <si>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</si>
  <si>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</si>
  <si>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</si>
  <si>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</si>
  <si>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</si>
  <si>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</si>
  <si>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</si>
  <si>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</si>
  <si>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</si>
  <si>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</si>
  <si>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</si>
  <si>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</si>
  <si>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</si>
  <si>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</si>
  <si>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</si>
  <si>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</si>
  <si>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</si>
  <si>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</si>
  <si>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</si>
  <si>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</si>
  <si>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</si>
  <si>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</si>
  <si>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</si>
  <si>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</si>
  <si>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</si>
  <si>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</si>
  <si>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</si>
  <si>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</si>
  <si>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</si>
  <si>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</si>
  <si>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</si>
  <si>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</si>
  <si>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</si>
  <si>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</si>
  <si>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</si>
  <si>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</si>
  <si>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</si>
  <si>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</si>
  <si>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</si>
  <si>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</si>
  <si>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</si>
  <si>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</si>
  <si>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</si>
  <si>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</si>
  <si>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</si>
  <si>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</si>
  <si>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</si>
  <si>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</si>
  <si>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</si>
  <si>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</si>
  <si>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</si>
  <si>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</si>
  <si>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</si>
  <si>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</si>
  <si>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</si>
  <si>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</si>
  <si>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</si>
  <si>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</si>
  <si>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</si>
  <si>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</si>
  <si>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</si>
  <si>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</si>
  <si>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</si>
  <si>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</si>
  <si>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</si>
  <si>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</si>
  <si>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</si>
  <si>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</si>
  <si>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</si>
  <si>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</si>
  <si>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</si>
  <si>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</si>
  <si>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</si>
  <si>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</si>
  <si>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</si>
  <si>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</si>
  <si>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</si>
  <si>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</si>
  <si>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</si>
  <si>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</si>
  <si>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</si>
  <si>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</si>
  <si>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</si>
  <si>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</si>
  <si>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</si>
  <si>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</si>
  <si>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</si>
  <si>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</si>
  <si>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</si>
  <si>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</si>
  <si>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</si>
  <si>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</si>
  <si>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</si>
  <si>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</si>
  <si>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</si>
  <si>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</si>
  <si>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</si>
  <si>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</si>
  <si>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</si>
  <si>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</si>
  <si>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</si>
  <si>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</si>
  <si>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</si>
  <si>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</si>
  <si>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</si>
  <si>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</si>
  <si>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</si>
  <si>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</si>
  <si>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</si>
  <si>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</si>
  <si>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</si>
  <si>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</si>
  <si>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</si>
  <si>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</si>
  <si>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</si>
  <si>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</si>
  <si>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</si>
  <si>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</si>
  <si>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</si>
  <si>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</si>
  <si>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</si>
  <si>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</si>
  <si>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</si>
  <si>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</si>
  <si>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</si>
  <si>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</si>
  <si>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</si>
  <si>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</si>
  <si>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</si>
  <si>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</si>
  <si>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</si>
  <si>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</si>
  <si>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</si>
  <si>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</si>
  <si>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</si>
  <si>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</si>
  <si>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</si>
  <si>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</si>
  <si>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</si>
  <si>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</si>
  <si>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</si>
  <si>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</si>
  <si>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</si>
  <si>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</si>
  <si>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</si>
  <si>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</si>
  <si>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</si>
  <si>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</si>
  <si>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</si>
  <si>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</si>
  <si>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</si>
  <si>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</si>
  <si>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</si>
  <si>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</si>
  <si>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</si>
  <si>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</si>
  <si>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</si>
  <si>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</si>
  <si>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</si>
  <si>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</si>
  <si>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</si>
  <si>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</si>
  <si>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</si>
  <si>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</si>
  <si>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</si>
  <si>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</si>
  <si>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</si>
  <si>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</si>
  <si>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</si>
  <si>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</si>
  <si>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</si>
  <si>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</si>
  <si>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</si>
  <si>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</si>
  <si>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</si>
  <si>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</si>
  <si>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</si>
  <si>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</si>
  <si>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</si>
  <si>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</si>
  <si>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</si>
  <si>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</si>
  <si>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</si>
  <si>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</si>
  <si>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</si>
  <si>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</si>
  <si>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</si>
  <si>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</si>
  <si>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</si>
  <si>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</si>
  <si>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</si>
  <si>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</si>
  <si>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</si>
  <si>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</si>
  <si>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</si>
  <si>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</si>
  <si>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</si>
  <si>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</si>
  <si>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</si>
  <si>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</si>
  <si>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</si>
  <si>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</si>
  <si>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</si>
  <si>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</si>
  <si>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</si>
  <si>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</si>
  <si>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</si>
  <si>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</si>
  <si>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</si>
  <si>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</si>
  <si>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</si>
  <si>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</si>
  <si>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</si>
  <si>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</si>
  <si>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</si>
  <si>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</si>
  <si>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</si>
  <si>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</si>
  <si>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</si>
  <si>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</si>
  <si>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</si>
  <si>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</si>
  <si>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</si>
  <si>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</si>
  <si>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</si>
  <si>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</si>
  <si>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</si>
  <si>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</si>
  <si>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</si>
  <si>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</si>
  <si>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</si>
  <si>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</si>
  <si>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</si>
  <si>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</si>
  <si>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</si>
  <si>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</si>
  <si>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</si>
  <si>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</si>
  <si>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</si>
  <si>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</si>
  <si>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</si>
  <si>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</si>
  <si>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</si>
  <si>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</si>
  <si>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</si>
  <si>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</si>
  <si>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</si>
  <si>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</si>
  <si>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</si>
  <si>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</si>
  <si>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</si>
  <si>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</si>
  <si>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</si>
  <si>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</si>
  <si>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</si>
  <si>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</si>
  <si>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</si>
  <si>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</si>
  <si>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</si>
  <si>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</si>
  <si>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</si>
  <si>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</si>
  <si>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</si>
  <si>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</si>
  <si>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</si>
  <si>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</si>
  <si>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</si>
  <si>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</si>
  <si>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</si>
  <si>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</si>
  <si>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</si>
  <si>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</si>
  <si>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</si>
  <si>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</si>
  <si>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</si>
  <si>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</si>
  <si>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</si>
  <si>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</si>
  <si>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</si>
  <si>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</si>
  <si>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</si>
  <si>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</si>
  <si>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</si>
  <si>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</si>
  <si>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</si>
  <si>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</si>
  <si>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</si>
  <si>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</si>
  <si>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</si>
  <si>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</si>
  <si>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</si>
  <si>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</si>
  <si>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</si>
  <si>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</si>
  <si>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</si>
  <si>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</si>
  <si>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</si>
  <si>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</si>
  <si>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</si>
  <si>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</si>
  <si>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</si>
  <si>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</si>
  <si>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</si>
  <si>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</si>
  <si>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</si>
  <si>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</si>
  <si>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</si>
  <si>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</si>
  <si>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</si>
  <si>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</si>
  <si>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</si>
  <si>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</si>
  <si>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</si>
  <si>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</si>
  <si>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</si>
  <si>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</si>
  <si>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</si>
  <si>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</si>
  <si>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</si>
  <si>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</si>
  <si>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</si>
  <si>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</si>
  <si>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</si>
  <si>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</si>
  <si>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</si>
  <si>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</si>
  <si>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</si>
  <si>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</si>
  <si>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</si>
  <si>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</si>
  <si>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</si>
  <si>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</si>
  <si>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</si>
  <si>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</si>
  <si>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</si>
  <si>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</si>
  <si>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</si>
  <si>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</si>
  <si>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</si>
  <si>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</si>
  <si>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</si>
  <si>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</si>
  <si>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</si>
  <si>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</si>
  <si>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</si>
  <si>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</si>
  <si>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</si>
  <si>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</si>
  <si>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</si>
  <si>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</si>
  <si>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</si>
  <si>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</si>
  <si>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</si>
  <si>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</si>
  <si>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</si>
  <si>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</si>
  <si>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</si>
  <si>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</si>
  <si>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</si>
  <si>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</si>
  <si>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</si>
  <si>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</si>
  <si>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</si>
  <si>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</si>
  <si>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</si>
  <si>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</si>
  <si>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</si>
  <si>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</si>
  <si>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</si>
  <si>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</si>
  <si>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</si>
  <si>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</si>
  <si>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</si>
  <si>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</si>
  <si>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</si>
  <si>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</si>
  <si>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</si>
  <si>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</si>
  <si>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</si>
  <si>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</si>
  <si>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</si>
  <si>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</si>
  <si>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</si>
  <si>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</si>
  <si>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</si>
  <si>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</si>
  <si>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</si>
  <si>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</si>
  <si>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</si>
  <si>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</si>
  <si>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</si>
  <si>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</si>
  <si>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</si>
  <si>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</si>
  <si>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</si>
  <si>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</si>
  <si>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</si>
  <si>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</si>
  <si>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</si>
  <si>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</si>
  <si>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</si>
  <si>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</si>
  <si>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</si>
  <si>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</si>
  <si>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</si>
  <si>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</si>
  <si>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</si>
  <si>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</si>
  <si>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</si>
  <si>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</si>
  <si>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</si>
  <si>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</si>
  <si>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</si>
  <si>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</si>
  <si>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</si>
  <si>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</si>
  <si>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</si>
  <si>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</si>
  <si>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</si>
  <si>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</si>
  <si>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</si>
  <si>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</si>
  <si>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</si>
  <si>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</si>
  <si>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</si>
  <si>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</si>
  <si>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</si>
  <si>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</si>
  <si>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</si>
  <si>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</si>
  <si>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</si>
  <si>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</si>
  <si>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</si>
  <si>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</si>
  <si>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</si>
  <si>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</si>
  <si>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</si>
  <si>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</si>
  <si>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</si>
  <si>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</si>
  <si>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</si>
  <si>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</si>
  <si>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</si>
  <si>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</si>
  <si>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</si>
  <si>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</si>
  <si>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</si>
  <si>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</si>
  <si>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</si>
  <si>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</si>
  <si>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</si>
  <si>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</si>
  <si>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</si>
  <si>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</si>
  <si>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</si>
  <si>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</si>
  <si>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</si>
  <si>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</si>
  <si>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</si>
  <si>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</si>
  <si>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</si>
  <si>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</si>
  <si>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</si>
  <si>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</si>
  <si>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</si>
  <si>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</si>
  <si>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</si>
  <si>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</si>
  <si>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</si>
  <si>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</si>
  <si>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</si>
  <si>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</si>
  <si>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</si>
  <si>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</si>
  <si>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</si>
  <si>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</si>
  <si>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</si>
  <si>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</si>
  <si>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</si>
  <si>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</si>
  <si>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</si>
  <si>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</si>
  <si>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</si>
  <si>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</si>
  <si>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</si>
  <si>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</si>
  <si>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</si>
  <si>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</si>
  <si>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</si>
  <si>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</si>
  <si>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</si>
  <si>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</si>
  <si>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</si>
  <si>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</si>
  <si>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</si>
  <si>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</si>
  <si>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</si>
  <si>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</si>
  <si>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</si>
  <si>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</si>
  <si>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</si>
  <si>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</si>
  <si>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</si>
  <si>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</si>
  <si>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</si>
  <si>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</si>
  <si>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</si>
  <si>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</si>
  <si>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</si>
  <si>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</si>
  <si>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</si>
  <si>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</si>
  <si>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</si>
  <si>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</si>
  <si>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</si>
  <si>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</si>
  <si>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</si>
  <si>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</si>
  <si>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</si>
  <si>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</si>
  <si>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</si>
  <si>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</si>
  <si>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</si>
  <si>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</si>
  <si>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</si>
  <si>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</si>
  <si>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</si>
  <si>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</si>
  <si>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</si>
  <si>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</si>
  <si>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</si>
  <si>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</si>
  <si>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</si>
  <si>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</si>
  <si>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</si>
  <si>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</si>
  <si>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</si>
  <si>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</si>
  <si>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</si>
  <si>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</si>
  <si>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</si>
  <si>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</si>
  <si>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</si>
  <si>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</si>
  <si>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</si>
  <si>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</si>
  <si>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</si>
  <si>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</si>
  <si>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</si>
  <si>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</si>
  <si>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</si>
  <si>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</si>
  <si>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</si>
  <si>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</si>
  <si>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</si>
  <si>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</si>
  <si>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</si>
  <si>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</si>
  <si>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</si>
  <si>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</si>
  <si>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</si>
  <si>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</si>
  <si>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</si>
  <si>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</si>
  <si>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</si>
  <si>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</si>
  <si>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</si>
  <si>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</si>
  <si>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</si>
  <si>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</si>
  <si>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</si>
  <si>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</si>
  <si>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</si>
  <si>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</si>
  <si>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</si>
  <si>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</si>
  <si>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</si>
  <si>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</si>
  <si>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</si>
  <si>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</si>
  <si>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</si>
  <si>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</si>
  <si>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</si>
  <si>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</si>
  <si>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</si>
  <si>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</si>
  <si>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</si>
  <si>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</si>
  <si>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</si>
  <si>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</si>
  <si>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</si>
  <si>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</si>
  <si>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</si>
  <si>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</si>
  <si>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</si>
  <si>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</si>
  <si>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</si>
  <si>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</si>
  <si>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</si>
  <si>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</si>
  <si>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</si>
  <si>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</si>
  <si>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</si>
  <si>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</si>
  <si>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</si>
  <si>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</si>
  <si>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</si>
  <si>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</si>
  <si>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</si>
  <si>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</si>
  <si>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</si>
  <si>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</si>
  <si>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</si>
  <si>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</si>
  <si>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</si>
  <si>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</si>
  <si>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</si>
  <si>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</si>
  <si>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</si>
  <si>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</si>
  <si>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</si>
  <si>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</si>
  <si>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</si>
  <si>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</si>
  <si>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</si>
  <si>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</si>
  <si>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</si>
  <si>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</si>
  <si>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</si>
  <si>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</si>
  <si>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</si>
  <si>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</si>
  <si>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</si>
  <si>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</si>
  <si>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</si>
  <si>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</si>
  <si>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</si>
  <si>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</si>
  <si>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</si>
  <si>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</si>
  <si>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</si>
  <si>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</si>
  <si>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</si>
  <si>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</si>
  <si>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</si>
  <si>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</si>
  <si>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</si>
  <si>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</si>
  <si>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</si>
  <si>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</si>
  <si>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</si>
  <si>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</si>
  <si>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</si>
  <si>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</si>
  <si>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</si>
  <si>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</si>
  <si>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</si>
  <si>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</si>
  <si>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</si>
  <si>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</si>
  <si>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</si>
  <si>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</si>
  <si>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</si>
  <si>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</si>
  <si>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</si>
  <si>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</si>
  <si>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</si>
  <si>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</si>
  <si>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</si>
  <si>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</si>
  <si>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</si>
  <si>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</si>
  <si>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</si>
  <si>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</si>
  <si>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</si>
  <si>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</si>
  <si>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</si>
  <si>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</si>
  <si>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</si>
  <si>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</si>
  <si>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</si>
  <si>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</si>
  <si>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</si>
  <si>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</si>
  <si>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</si>
  <si>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</si>
  <si>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</si>
  <si>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</si>
  <si>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</si>
  <si>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</si>
  <si>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</si>
  <si>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</si>
  <si>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</si>
  <si>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</si>
  <si>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</si>
  <si>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</si>
  <si>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</si>
  <si>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</si>
  <si>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</si>
  <si>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</si>
  <si>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</si>
  <si>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</si>
  <si>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</si>
  <si>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</si>
  <si>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</si>
  <si>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</si>
  <si>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</si>
  <si>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</si>
  <si>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</si>
  <si>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</si>
  <si>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</si>
  <si>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</si>
  <si>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</si>
  <si>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</si>
  <si>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</si>
  <si>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</si>
  <si>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</si>
  <si>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</si>
  <si>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</si>
  <si>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</si>
  <si>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</si>
  <si>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</si>
  <si>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</si>
  <si>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</si>
  <si>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</si>
  <si>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</si>
  <si>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</si>
  <si>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</si>
  <si>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</si>
  <si>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</si>
  <si>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</si>
  <si>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</si>
  <si>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</si>
  <si>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</si>
  <si>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</si>
  <si>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</si>
  <si>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</si>
  <si>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</si>
  <si>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</si>
  <si>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</si>
  <si>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</si>
  <si>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</si>
  <si>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</si>
  <si>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</si>
  <si>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</si>
  <si>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</si>
  <si>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</si>
  <si>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</si>
  <si>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</si>
  <si>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</si>
  <si>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</si>
  <si>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</si>
  <si>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</si>
  <si>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</si>
  <si>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</si>
  <si>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</si>
  <si>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</si>
  <si>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</si>
  <si>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</si>
  <si>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</si>
  <si>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</si>
  <si>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</si>
  <si>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</si>
  <si>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</si>
  <si>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</si>
  <si>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</si>
  <si>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</si>
  <si>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</si>
  <si>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</si>
  <si>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</si>
  <si>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</si>
  <si>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</si>
  <si>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</si>
  <si>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</si>
  <si>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</si>
  <si>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</si>
  <si>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</si>
  <si>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</si>
  <si>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</si>
  <si>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</si>
  <si>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</si>
  <si>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</si>
  <si>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</si>
  <si>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</si>
  <si>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</si>
  <si>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</si>
  <si>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</si>
  <si>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</si>
  <si>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</si>
  <si>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</si>
  <si>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</si>
  <si>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</si>
  <si>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</si>
  <si>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</si>
  <si>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</si>
  <si>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</si>
  <si>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</si>
  <si>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</si>
  <si>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</si>
  <si>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</si>
  <si>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</si>
  <si>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</si>
  <si>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</si>
  <si>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</si>
  <si>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</si>
  <si>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</si>
  <si>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</si>
  <si>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</si>
  <si>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</si>
  <si>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</si>
  <si>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</si>
  <si>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</si>
  <si>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</si>
  <si>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</si>
  <si>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</si>
  <si>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</si>
  <si>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</si>
  <si>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</si>
  <si>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</si>
  <si>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</si>
  <si>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</si>
  <si>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</si>
  <si>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</si>
  <si>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</si>
  <si>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</si>
  <si>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</si>
  <si>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</si>
  <si>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</si>
  <si>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</si>
  <si>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</si>
  <si>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</si>
  <si>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</si>
  <si>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</si>
  <si>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</si>
  <si>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</si>
  <si>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</si>
  <si>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</si>
  <si>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</si>
  <si>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</si>
  <si>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</si>
  <si>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</si>
  <si>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</si>
  <si>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</si>
  <si>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</si>
  <si>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</si>
  <si>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</si>
  <si>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</si>
  <si>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</si>
  <si>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</si>
  <si>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</si>
  <si>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</si>
  <si>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</si>
  <si>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</si>
  <si>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</si>
  <si>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</si>
  <si>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</si>
  <si>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</si>
  <si>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</si>
  <si>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</si>
  <si>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</si>
  <si>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</si>
  <si>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</si>
  <si>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</si>
  <si>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</si>
  <si>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</si>
  <si>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</si>
  <si>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</si>
  <si>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</si>
  <si>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</si>
  <si>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</si>
  <si>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</si>
  <si>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</si>
  <si>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</si>
  <si>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</si>
  <si>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</si>
  <si>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</si>
  <si>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</si>
  <si>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</si>
  <si>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</si>
  <si>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</si>
  <si>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</si>
  <si>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</si>
  <si>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</si>
  <si>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</si>
  <si>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</si>
  <si>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</si>
  <si>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</si>
  <si>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</si>
  <si>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</si>
  <si>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</si>
  <si>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</si>
  <si>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</si>
  <si>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</si>
  <si>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</si>
  <si>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</si>
  <si>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</si>
  <si>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</si>
  <si>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</si>
  <si>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</si>
  <si>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</si>
  <si>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</si>
  <si>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</si>
  <si>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</si>
  <si>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</si>
  <si>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</si>
  <si>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</si>
  <si>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</si>
  <si>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</si>
  <si>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</si>
  <si>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</si>
  <si>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</si>
  <si>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</si>
  <si>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</si>
  <si>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</si>
  <si>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</si>
  <si>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</si>
  <si>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</si>
  <si>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</si>
  <si>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</si>
  <si>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</si>
  <si>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</si>
  <si>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</si>
  <si>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</si>
  <si>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</si>
  <si>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</si>
  <si>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</si>
  <si>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</si>
  <si>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</si>
  <si>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</si>
  <si>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</si>
  <si>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</si>
  <si>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</si>
  <si>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</si>
  <si>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</si>
  <si>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</si>
  <si>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</si>
  <si>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</si>
  <si>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</si>
  <si>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</si>
  <si>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</si>
  <si>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</si>
  <si>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</si>
  <si>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</si>
  <si>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</si>
  <si>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</si>
  <si>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</si>
  <si>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</si>
  <si>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</si>
  <si>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</si>
  <si>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</si>
  <si>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</si>
  <si>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</si>
  <si>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</si>
  <si>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</si>
  <si>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</si>
  <si>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</si>
  <si>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</si>
  <si>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</si>
  <si>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</si>
  <si>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</si>
  <si>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</si>
  <si>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</si>
  <si>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</si>
  <si>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</si>
  <si>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</si>
  <si>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</si>
  <si>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</si>
  <si>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</si>
  <si>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</si>
  <si>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</si>
  <si>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</si>
  <si>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</si>
  <si>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</si>
  <si>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</si>
  <si>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</si>
  <si>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</si>
  <si>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</si>
  <si>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</si>
  <si>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</si>
  <si>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</si>
  <si>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</si>
  <si>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</si>
  <si>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</si>
  <si>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</si>
  <si>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</si>
  <si>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</si>
  <si>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</si>
  <si>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</si>
  <si>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</si>
  <si>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</si>
  <si>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</si>
  <si>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</si>
  <si>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</si>
  <si>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</si>
  <si>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</si>
  <si>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</si>
  <si>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</si>
  <si>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</si>
  <si>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</si>
  <si>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</si>
  <si>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</si>
  <si>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</si>
  <si>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</si>
  <si>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</si>
  <si>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</si>
  <si>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</si>
  <si>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</si>
  <si>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</si>
  <si>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</si>
  <si>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</si>
  <si>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</si>
  <si>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</si>
  <si>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</si>
  <si>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</si>
  <si>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</si>
  <si>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</si>
  <si>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</si>
  <si>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</si>
  <si>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</si>
  <si>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</si>
  <si>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</si>
  <si>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</si>
  <si>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</si>
  <si>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</si>
  <si>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</si>
  <si>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</si>
  <si>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</si>
  <si>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</si>
  <si>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</si>
  <si>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</si>
  <si>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</si>
  <si>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</si>
  <si>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</si>
  <si>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</si>
  <si>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</si>
  <si>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</si>
  <si>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</si>
  <si>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</si>
  <si>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</si>
  <si>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</si>
  <si>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</si>
  <si>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</si>
  <si>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</si>
  <si>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</si>
  <si>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</si>
  <si>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</si>
  <si>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</si>
  <si>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</si>
  <si>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</si>
  <si>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</si>
  <si>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</si>
  <si>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</si>
  <si>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</si>
  <si>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</si>
  <si>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</si>
  <si>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</si>
  <si>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</si>
  <si>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</si>
  <si>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</si>
  <si>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</si>
  <si>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</si>
  <si>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</si>
  <si>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</si>
  <si>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</si>
  <si>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</si>
  <si>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</si>
  <si>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</si>
  <si>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</si>
  <si>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</si>
  <si>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</si>
  <si>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</si>
  <si>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</si>
  <si>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</si>
  <si>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</si>
  <si>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</si>
  <si>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</si>
  <si>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</si>
  <si>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</si>
  <si>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</si>
  <si>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</si>
  <si>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</si>
  <si>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</si>
  <si>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</si>
  <si>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</si>
  <si>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</si>
  <si>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</si>
  <si>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</si>
  <si>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</si>
  <si>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</si>
  <si>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</si>
  <si>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</si>
  <si>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</si>
  <si>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</si>
  <si>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</si>
  <si>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</si>
  <si>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</si>
  <si>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</si>
  <si>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</si>
  <si>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</si>
  <si>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</si>
  <si>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</si>
  <si>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</si>
  <si>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</si>
  <si>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</si>
  <si>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</si>
  <si>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</si>
  <si>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</si>
  <si>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</si>
  <si>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</si>
  <si>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</si>
  <si>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</si>
  <si>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</si>
  <si>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</si>
  <si>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</si>
  <si>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</si>
  <si>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</si>
  <si>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</si>
  <si>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</si>
  <si>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</si>
  <si>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</si>
  <si>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</si>
  <si>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</si>
  <si>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</si>
  <si>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</si>
  <si>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</si>
  <si>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</si>
  <si>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</si>
  <si>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</si>
  <si>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</si>
  <si>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</si>
  <si>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</si>
  <si>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</si>
  <si>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</si>
  <si>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</si>
  <si>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</si>
  <si>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</si>
  <si>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</si>
  <si>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</si>
  <si>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</si>
  <si>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</si>
  <si>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</si>
  <si>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</si>
  <si>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</si>
  <si>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</si>
  <si>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</si>
  <si>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</si>
  <si>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</si>
  <si>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</si>
  <si>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</si>
  <si>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</si>
  <si>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</si>
  <si>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</si>
  <si>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</si>
  <si>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</si>
  <si>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</si>
  <si>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</si>
  <si>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</si>
  <si>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</si>
  <si>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</si>
  <si>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</si>
  <si>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</si>
  <si>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</si>
  <si>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</si>
  <si>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</si>
  <si>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</si>
  <si>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</si>
  <si>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</si>
  <si>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</si>
  <si>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</si>
  <si>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</si>
  <si>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</si>
  <si>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</si>
  <si>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</si>
  <si>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</si>
  <si>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</si>
  <si>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</si>
  <si>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</si>
  <si>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</si>
  <si>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</si>
  <si>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</si>
  <si>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</si>
  <si>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</si>
  <si>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</si>
  <si>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</si>
  <si>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</si>
  <si>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</si>
  <si>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</si>
  <si>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</si>
  <si>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</si>
  <si>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</si>
  <si>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</si>
  <si>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</si>
  <si>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</si>
  <si>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</si>
  <si>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</si>
  <si>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</si>
  <si>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</si>
  <si>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</si>
  <si>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</si>
  <si>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</si>
  <si>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</si>
  <si>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</si>
  <si>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</si>
  <si>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</si>
  <si>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</si>
  <si>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</si>
  <si>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</si>
  <si>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</si>
  <si>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</si>
  <si>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</si>
  <si>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</si>
  <si>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</si>
  <si>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</si>
  <si>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</si>
  <si>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</si>
  <si>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</si>
  <si>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</si>
  <si>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</si>
  <si>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</si>
  <si>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</si>
  <si>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</si>
  <si>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</si>
  <si>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</si>
  <si>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</si>
  <si>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</si>
  <si>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</si>
  <si>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</si>
  <si>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</si>
  <si>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</si>
  <si>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</si>
  <si>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</si>
  <si>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</si>
  <si>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</si>
  <si>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</si>
  <si>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</si>
  <si>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</si>
  <si>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</si>
  <si>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</si>
  <si>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</si>
  <si>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</si>
  <si>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</si>
  <si>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</si>
  <si>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</si>
  <si>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</si>
  <si>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</si>
  <si>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</si>
  <si>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</si>
  <si>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</si>
  <si>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</si>
  <si>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</si>
  <si>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</si>
  <si>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</si>
  <si>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</si>
  <si>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</si>
  <si>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</si>
  <si>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</si>
  <si>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</si>
  <si>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</si>
  <si>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</si>
  <si>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</si>
  <si>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</si>
  <si>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</si>
  <si>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</si>
  <si>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</si>
  <si>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</si>
  <si>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</si>
  <si>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</si>
  <si>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</si>
  <si>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</si>
  <si>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</si>
  <si>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</si>
  <si>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</si>
  <si>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</si>
  <si>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</si>
  <si>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</si>
  <si>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</si>
  <si>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</si>
  <si>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</si>
  <si>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</si>
  <si>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</si>
  <si>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</si>
  <si>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</si>
  <si>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</si>
  <si>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</si>
  <si>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</si>
  <si>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</si>
  <si>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</si>
  <si>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</si>
  <si>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</si>
  <si>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</si>
  <si>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</si>
  <si>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</si>
  <si>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</si>
  <si>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</si>
  <si>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</si>
  <si>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</si>
  <si>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</si>
  <si>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</si>
  <si>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</si>
  <si>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</si>
  <si>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</si>
  <si>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</si>
  <si>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</si>
  <si>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</si>
  <si>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</si>
  <si>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</si>
  <si>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</si>
  <si>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</si>
  <si>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</si>
  <si>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</si>
  <si>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</si>
  <si>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</si>
  <si>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</si>
  <si>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</si>
  <si>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</si>
  <si>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</si>
  <si>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</si>
  <si>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</si>
  <si>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</si>
  <si>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</si>
  <si>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</si>
  <si>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</si>
  <si>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</si>
  <si>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</si>
  <si>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</si>
  <si>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</si>
  <si>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</si>
  <si>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</si>
  <si>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</si>
  <si>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</si>
  <si>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</si>
  <si>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</si>
  <si>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</si>
  <si>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</si>
  <si>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</si>
  <si>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</si>
  <si>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</si>
  <si>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</si>
  <si>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</si>
  <si>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</si>
  <si>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</si>
  <si>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</si>
  <si>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</si>
  <si>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</si>
  <si>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</si>
  <si>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</si>
  <si>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</si>
  <si>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</si>
  <si>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</si>
  <si>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</si>
  <si>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</si>
  <si>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</si>
  <si>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</si>
  <si>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</si>
  <si>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</si>
  <si>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</si>
  <si>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</si>
  <si>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</si>
  <si>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</si>
  <si>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</si>
  <si>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</si>
  <si>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</si>
  <si>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</si>
  <si>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</si>
  <si>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</si>
  <si>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</si>
  <si>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</si>
  <si>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</si>
  <si>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</si>
  <si>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</si>
  <si>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</si>
  <si>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</si>
  <si>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</si>
  <si>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</si>
  <si>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</si>
  <si>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</si>
  <si>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</si>
  <si>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</si>
  <si>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</si>
  <si>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</si>
  <si>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</si>
  <si>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</si>
  <si>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</si>
  <si>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</si>
  <si>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</si>
  <si>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</si>
  <si>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</si>
  <si>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</si>
  <si>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</si>
  <si>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</si>
  <si>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</si>
  <si>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</si>
  <si>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</si>
  <si>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</si>
  <si>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</si>
  <si>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</si>
  <si>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</si>
  <si>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</si>
  <si>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</si>
  <si>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</si>
  <si>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</si>
  <si>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</si>
  <si>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</si>
  <si>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</si>
  <si>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</si>
  <si>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</si>
  <si>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</si>
  <si>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</si>
  <si>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</si>
  <si>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</si>
  <si>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</si>
  <si>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</si>
  <si>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</si>
  <si>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</si>
  <si>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</si>
  <si>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</si>
  <si>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</si>
  <si>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</si>
  <si>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</si>
  <si>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</si>
  <si>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</si>
  <si>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</si>
  <si>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</si>
  <si>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</si>
  <si>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</si>
  <si>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</si>
  <si>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</si>
  <si>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</si>
  <si>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</si>
  <si>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</si>
  <si>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</si>
  <si>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</si>
  <si>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</si>
  <si>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</si>
  <si>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</si>
  <si>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</si>
  <si>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</si>
  <si>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</si>
  <si>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</si>
  <si>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</si>
  <si>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</si>
  <si>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</si>
  <si>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</si>
  <si>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</si>
  <si>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</si>
  <si>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</si>
  <si>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</si>
  <si>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</si>
  <si>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</si>
  <si>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</si>
  <si>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</si>
  <si>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</si>
  <si>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</si>
  <si>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</si>
  <si>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</si>
  <si>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</si>
  <si>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</si>
  <si>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</si>
  <si>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</si>
  <si>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</si>
  <si>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</si>
  <si>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</si>
  <si>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</si>
  <si>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</si>
  <si>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</si>
  <si>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</si>
  <si>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</si>
  <si>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</si>
  <si>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</si>
  <si>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</si>
  <si>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</si>
  <si>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</si>
  <si>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</si>
  <si>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</si>
  <si>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</si>
  <si>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</si>
  <si>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</si>
  <si>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</si>
  <si>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</si>
  <si>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</si>
  <si>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</si>
  <si>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</si>
  <si>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</si>
  <si>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</si>
  <si>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</si>
  <si>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</si>
  <si>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</si>
  <si>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</si>
  <si>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</si>
  <si>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</si>
  <si>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</si>
  <si>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</si>
  <si>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</si>
  <si>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</si>
  <si>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</si>
  <si>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</si>
  <si>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</si>
  <si>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</si>
  <si>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</si>
  <si>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</si>
  <si>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</si>
  <si>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</si>
  <si>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</si>
  <si>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</si>
  <si>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</si>
  <si>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</si>
  <si>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</si>
  <si>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</si>
  <si>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</si>
  <si>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</si>
  <si>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</si>
  <si>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</si>
  <si>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</si>
  <si>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</si>
  <si>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</si>
  <si>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</si>
  <si>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</si>
  <si>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</si>
  <si>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</si>
  <si>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</si>
  <si>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</si>
  <si>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</si>
  <si>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</si>
  <si>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</si>
  <si>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</si>
  <si>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</si>
  <si>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</si>
  <si>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</si>
  <si>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</si>
  <si>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</si>
  <si>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</si>
  <si>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</si>
  <si>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</si>
  <si>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</si>
  <si>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</si>
  <si>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</si>
  <si>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</si>
  <si>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</si>
  <si>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</si>
  <si>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</si>
  <si>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</si>
  <si>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</si>
  <si>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</si>
  <si>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</si>
  <si>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</si>
  <si>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</si>
  <si>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</si>
  <si>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</si>
  <si>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</si>
  <si>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</si>
  <si>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</si>
  <si>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</si>
  <si>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</si>
  <si>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</si>
  <si>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</si>
  <si>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</si>
  <si>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</si>
  <si>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</si>
  <si>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</si>
  <si>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</si>
  <si>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</si>
  <si>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</si>
  <si>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</si>
  <si>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</si>
  <si>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</si>
  <si>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</si>
  <si>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</si>
  <si>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</si>
  <si>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</si>
  <si>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</si>
  <si>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</si>
  <si>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</si>
  <si>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</si>
  <si>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</si>
  <si>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</si>
  <si>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</si>
  <si>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</si>
  <si>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</si>
  <si>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</si>
  <si>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</si>
  <si>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</si>
  <si>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</si>
  <si>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</si>
  <si>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</si>
  <si>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</si>
  <si>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</si>
  <si>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</si>
  <si>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</si>
  <si>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</si>
  <si>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</si>
  <si>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</si>
  <si>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</si>
  <si>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</si>
  <si>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</si>
  <si>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</si>
  <si>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</si>
  <si>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</si>
  <si>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</si>
  <si>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</si>
  <si>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</si>
  <si>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</si>
  <si>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</si>
  <si>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</si>
  <si>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</si>
  <si>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</si>
  <si>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</si>
  <si>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</si>
  <si>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</si>
  <si>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</si>
  <si>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</si>
  <si>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</si>
  <si>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</si>
  <si>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</si>
  <si>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</si>
  <si>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</si>
  <si>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</si>
  <si>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</si>
  <si>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</si>
  <si>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</si>
  <si>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</si>
  <si>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</si>
  <si>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</si>
  <si>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</si>
  <si>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</si>
  <si>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</si>
  <si>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</si>
  <si>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</si>
  <si>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</si>
  <si>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</si>
  <si>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</si>
  <si>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</si>
  <si>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</si>
  <si>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</si>
  <si>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</si>
  <si>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</si>
  <si>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</si>
  <si>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</si>
  <si>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</si>
  <si>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</si>
  <si>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</si>
  <si>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</si>
  <si>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</si>
  <si>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</si>
  <si>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</si>
  <si>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</si>
  <si>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</si>
  <si>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</si>
  <si>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</si>
  <si>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</si>
  <si>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</si>
  <si>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</si>
  <si>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</si>
  <si>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</si>
  <si>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</si>
  <si>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</si>
  <si>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</si>
  <si>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</si>
  <si>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</si>
  <si>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</si>
  <si>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</si>
  <si>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</si>
  <si>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</si>
  <si>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</si>
  <si>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</si>
  <si>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</si>
  <si>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</si>
  <si>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</si>
  <si>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</si>
  <si>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</si>
  <si>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</si>
  <si>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</si>
  <si>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</si>
  <si>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</si>
  <si>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</si>
  <si>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</si>
  <si>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</si>
  <si>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</si>
  <si>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</si>
  <si>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</si>
  <si>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</si>
  <si>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</si>
  <si>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</si>
  <si>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</si>
  <si>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</si>
  <si>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</si>
  <si>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</si>
  <si>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</si>
  <si>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</si>
  <si>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</si>
  <si>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</si>
  <si>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</si>
  <si>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</si>
  <si>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</si>
  <si>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</si>
  <si>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</si>
  <si>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</si>
  <si>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</si>
  <si>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</si>
  <si>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</si>
  <si>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</si>
  <si>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</si>
  <si>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</si>
  <si>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</si>
  <si>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</si>
  <si>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</si>
  <si>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</si>
  <si>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</si>
  <si>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</si>
  <si>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</si>
  <si>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</si>
  <si>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</si>
  <si>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</si>
  <si>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</si>
  <si>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</si>
  <si>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</si>
  <si>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</si>
  <si>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</si>
  <si>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</si>
  <si>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</si>
  <si>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</si>
  <si>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</si>
  <si>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</si>
  <si>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</si>
  <si>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</si>
  <si>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</si>
  <si>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</si>
  <si>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</si>
  <si>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</si>
  <si>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</si>
  <si>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</si>
  <si>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</si>
  <si>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</si>
  <si>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</si>
  <si>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</si>
  <si>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</si>
  <si>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</si>
  <si>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</si>
  <si>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</si>
  <si>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</si>
  <si>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</si>
  <si>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</si>
  <si>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</si>
  <si>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</si>
  <si>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</si>
  <si>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</si>
  <si>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</si>
  <si>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</si>
  <si>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</si>
  <si>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</si>
  <si>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</si>
  <si>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</si>
  <si>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</si>
  <si>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</si>
  <si>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</si>
  <si>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</si>
  <si>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</si>
  <si>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</si>
  <si>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</si>
  <si>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</si>
  <si>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</si>
  <si>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</si>
  <si>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</si>
  <si>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</si>
  <si>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</si>
  <si>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</si>
  <si>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</si>
  <si>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</si>
  <si>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</si>
  <si>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</si>
  <si>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</si>
  <si>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</si>
  <si>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</si>
  <si>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</si>
  <si>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</si>
  <si>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</si>
  <si>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</si>
  <si>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</si>
  <si>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</si>
  <si>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</si>
  <si>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</si>
  <si>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</si>
  <si>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</si>
  <si>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</si>
  <si>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</si>
  <si>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</si>
  <si>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</si>
  <si>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</si>
  <si>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</si>
  <si>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</si>
  <si>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</si>
  <si>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</si>
  <si>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</si>
  <si>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</si>
  <si>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</si>
  <si>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</si>
  <si>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</si>
  <si>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</si>
  <si>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</si>
  <si>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</si>
  <si>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</si>
  <si>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</si>
  <si>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</si>
  <si>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</si>
  <si>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</si>
  <si>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</si>
  <si>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</si>
  <si>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</si>
  <si>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</si>
  <si>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</si>
  <si>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</si>
  <si>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</si>
  <si>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</si>
  <si>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</si>
  <si>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</si>
  <si>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</si>
  <si>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</si>
  <si>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</si>
  <si>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</si>
  <si>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</si>
  <si>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</si>
  <si>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</si>
  <si>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</si>
  <si>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</si>
  <si>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</si>
  <si>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</si>
  <si>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</si>
  <si>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</si>
  <si>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</si>
  <si>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</si>
  <si>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</si>
  <si>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</si>
  <si>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</si>
  <si>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</si>
  <si>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</si>
  <si>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</si>
  <si>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</si>
  <si>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</si>
  <si>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</si>
  <si>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</si>
  <si>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</si>
  <si>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</si>
  <si>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</si>
  <si>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</si>
  <si>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</si>
  <si>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</si>
  <si>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</si>
  <si>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</si>
  <si>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</si>
  <si>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</si>
  <si>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</si>
  <si>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</si>
  <si>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</si>
  <si>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</si>
  <si>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</si>
  <si>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</si>
  <si>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</si>
  <si>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</si>
  <si>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</si>
  <si>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</si>
  <si>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</si>
  <si>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</si>
  <si>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</si>
  <si>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</si>
  <si>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</si>
  <si>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</si>
  <si>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</si>
  <si>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</si>
  <si>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</si>
  <si>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</si>
  <si>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</si>
  <si>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</si>
  <si>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</si>
  <si>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</si>
  <si>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</si>
  <si>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</si>
  <si>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</si>
  <si>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</si>
  <si>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</si>
  <si>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</si>
  <si>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</si>
  <si>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</si>
  <si>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</si>
  <si>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</si>
  <si>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</si>
  <si>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</si>
  <si>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</si>
  <si>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</si>
  <si>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</si>
  <si>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</si>
  <si>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</si>
  <si>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</si>
  <si>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</si>
  <si>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</si>
  <si>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</si>
  <si>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</si>
  <si>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</si>
  <si>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</si>
  <si>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</si>
  <si>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</si>
  <si>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</si>
  <si>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</si>
  <si>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</si>
  <si>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</si>
  <si>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</si>
  <si>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</si>
  <si>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</si>
  <si>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</si>
  <si>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</si>
  <si>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</si>
  <si>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</si>
  <si>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</si>
  <si>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</si>
  <si>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</si>
  <si>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</si>
  <si>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</si>
  <si>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</si>
  <si>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</si>
  <si>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</si>
  <si>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</si>
  <si>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</si>
  <si>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</si>
  <si>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</si>
  <si>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</si>
  <si>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</si>
  <si>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</si>
  <si>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</si>
  <si>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</si>
  <si>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</si>
  <si>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</si>
  <si>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</si>
  <si>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</si>
  <si>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</si>
  <si>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</si>
  <si>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</si>
  <si>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</si>
  <si>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</si>
  <si>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</si>
  <si>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</si>
  <si>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</si>
  <si>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</si>
  <si>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</si>
  <si>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</si>
  <si>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</si>
  <si>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</si>
  <si>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</si>
  <si>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</si>
  <si>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</si>
  <si>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</si>
  <si>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</si>
  <si>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</si>
  <si>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</si>
  <si>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</si>
  <si>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</si>
  <si>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</si>
  <si>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</si>
  <si>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</si>
  <si>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</si>
  <si>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</si>
  <si>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</si>
  <si>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</si>
  <si>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</si>
  <si>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</si>
  <si>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</si>
  <si>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</si>
  <si>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</si>
  <si>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</si>
  <si>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</si>
  <si>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</si>
  <si>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</si>
  <si>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</si>
  <si>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</si>
  <si>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</si>
  <si>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</si>
  <si>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</si>
  <si>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</si>
  <si>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</si>
  <si>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</si>
  <si>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</si>
  <si>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</si>
  <si>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</si>
  <si>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</si>
  <si>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</si>
  <si>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</si>
  <si>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</si>
  <si>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</si>
  <si>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</si>
  <si>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</si>
  <si>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</si>
  <si>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</si>
  <si>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</si>
  <si>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</si>
  <si>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</si>
  <si>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</si>
  <si>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</si>
  <si>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</si>
  <si>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</si>
  <si>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</si>
  <si>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</si>
  <si>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</si>
  <si>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</si>
  <si>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</si>
  <si>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</si>
  <si>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</si>
  <si>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</si>
  <si>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</si>
  <si>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</si>
  <si>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</si>
  <si>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</si>
  <si>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</si>
  <si>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</si>
  <si>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</si>
  <si>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</si>
  <si>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</si>
  <si>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</si>
  <si>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</si>
  <si>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</si>
  <si>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</si>
  <si>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</si>
  <si>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</si>
  <si>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</si>
  <si>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</si>
  <si>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</si>
  <si>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</si>
  <si>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</si>
  <si>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</si>
  <si>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</si>
  <si>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</si>
  <si>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</si>
  <si>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</si>
  <si>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</si>
  <si>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</si>
  <si>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</si>
  <si>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</si>
  <si>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</si>
  <si>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</si>
  <si>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</si>
  <si>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</si>
  <si>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</si>
  <si>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</si>
  <si>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</si>
  <si>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</si>
  <si>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</si>
  <si>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</si>
  <si>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</si>
  <si>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</si>
  <si>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</si>
  <si>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</si>
  <si>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</si>
  <si>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</si>
  <si>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</si>
  <si>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</si>
  <si>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</si>
  <si>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</si>
  <si>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</si>
  <si>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</si>
  <si>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</si>
  <si>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</si>
  <si>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</si>
  <si>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</si>
  <si>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</si>
  <si>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</si>
  <si>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</si>
  <si>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</si>
  <si>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</si>
  <si>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</si>
  <si>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</si>
  <si>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</si>
  <si>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</si>
  <si>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</si>
  <si>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</si>
  <si>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</si>
  <si>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</si>
  <si>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</si>
  <si>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</si>
  <si>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</si>
  <si>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</si>
  <si>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</si>
  <si>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</si>
  <si>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</si>
  <si>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</si>
  <si>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</si>
  <si>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</si>
  <si>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</si>
  <si>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</si>
  <si>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</si>
  <si>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</si>
  <si>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</si>
  <si>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</si>
  <si>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</si>
  <si>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</si>
  <si>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</si>
  <si>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</si>
  <si>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</si>
  <si>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</si>
  <si>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</si>
  <si>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</si>
  <si>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</si>
  <si>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</si>
  <si>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</si>
  <si>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</si>
  <si>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</si>
  <si>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</si>
  <si>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</si>
  <si>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</si>
  <si>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</si>
  <si>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</si>
  <si>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</si>
  <si>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</si>
  <si>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</si>
  <si>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</si>
  <si>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</si>
  <si>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</si>
  <si>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</si>
  <si>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</si>
  <si>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</si>
  <si>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</si>
  <si>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</si>
  <si>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</si>
  <si>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</si>
  <si>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</si>
  <si>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</si>
  <si>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</si>
  <si>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</si>
  <si>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</si>
  <si>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</si>
  <si>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</si>
  <si>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</si>
  <si>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</si>
  <si>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</si>
  <si>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</si>
  <si>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</si>
  <si>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</si>
  <si>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</si>
  <si>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</si>
  <si>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</si>
  <si>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</si>
  <si>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</si>
  <si>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</si>
  <si>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</si>
  <si>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</si>
  <si>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</si>
  <si>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</si>
  <si>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</si>
  <si>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</si>
  <si>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</si>
  <si>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</si>
  <si>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</si>
  <si>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</si>
  <si>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</si>
  <si>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</si>
  <si>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</si>
  <si>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</si>
  <si>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</si>
  <si>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</si>
  <si>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</si>
  <si>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</si>
  <si>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</si>
  <si>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</si>
  <si>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</si>
  <si>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</si>
  <si>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</si>
  <si>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</si>
  <si>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</si>
  <si>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</si>
  <si>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</si>
  <si>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</si>
  <si>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</si>
  <si>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</si>
  <si>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</si>
  <si>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</si>
  <si>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</si>
  <si>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</si>
  <si>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</si>
  <si>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</si>
  <si>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</si>
  <si>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</si>
  <si>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</si>
  <si>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</si>
  <si>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</si>
  <si>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</si>
  <si>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</si>
  <si>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</si>
  <si>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</si>
  <si>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</si>
  <si>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</si>
  <si>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</si>
  <si>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</si>
  <si>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</si>
  <si>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</si>
  <si>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</si>
  <si>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</si>
  <si>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</si>
  <si>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</si>
  <si>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</si>
  <si>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</si>
  <si>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</si>
  <si>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</si>
  <si>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</si>
  <si>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</si>
  <si>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</si>
  <si>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</si>
  <si>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</si>
  <si>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</si>
  <si>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</si>
  <si>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</si>
  <si>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</si>
  <si>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</si>
  <si>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</si>
  <si>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</si>
  <si>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</si>
  <si>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</si>
  <si>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</si>
  <si>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</si>
  <si>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</si>
  <si>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</si>
  <si>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</si>
  <si>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</si>
  <si>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</si>
  <si>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</si>
  <si>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</si>
  <si>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</si>
  <si>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</si>
  <si>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</si>
  <si>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</si>
  <si>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</si>
  <si>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</si>
  <si>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</si>
  <si>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</si>
  <si>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</si>
  <si>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</si>
  <si>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</si>
  <si>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</si>
  <si>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</si>
  <si>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</si>
  <si>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</si>
  <si>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</si>
  <si>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</si>
  <si>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</si>
  <si>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</si>
  <si>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</si>
  <si>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</si>
  <si>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</si>
  <si>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</si>
  <si>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</si>
  <si>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</si>
  <si>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</si>
  <si>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</si>
  <si>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</si>
  <si>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</si>
  <si>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</si>
  <si>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</si>
  <si>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</si>
  <si>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</si>
  <si>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</si>
  <si>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</si>
  <si>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</si>
  <si>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</si>
  <si>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</si>
  <si>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</si>
  <si>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</si>
  <si>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</si>
  <si>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</si>
  <si>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</si>
  <si>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</si>
  <si>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</si>
  <si>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</si>
  <si>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</si>
  <si>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</si>
  <si>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</si>
  <si>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</si>
  <si>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</si>
  <si>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</si>
  <si>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</si>
  <si>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</si>
  <si>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</si>
  <si>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</si>
  <si>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</si>
  <si>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</si>
  <si>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</si>
  <si>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</si>
  <si>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</si>
  <si>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</si>
  <si>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</si>
  <si>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</si>
  <si>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</si>
  <si>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</si>
  <si>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</si>
  <si>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</si>
  <si>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</si>
  <si>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</si>
  <si>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</si>
  <si>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</si>
  <si>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</si>
  <si>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</si>
  <si>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</si>
  <si>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</si>
  <si>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</si>
  <si>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</si>
  <si>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</si>
  <si>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</si>
  <si>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</si>
  <si>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</si>
  <si>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</si>
  <si>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</si>
  <si>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</si>
  <si>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</si>
  <si>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</si>
  <si>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</si>
  <si>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</si>
  <si>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</si>
  <si>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</si>
  <si>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</si>
  <si>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</si>
  <si>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</si>
  <si>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</si>
  <si>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</si>
  <si>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</si>
  <si>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</si>
  <si>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</si>
  <si>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</si>
  <si>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</si>
  <si>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</si>
  <si>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</si>
  <si>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</si>
  <si>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</si>
  <si>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</si>
  <si>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</si>
  <si>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</si>
  <si>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</si>
  <si>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</si>
  <si>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</si>
  <si>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</si>
  <si>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</si>
  <si>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</si>
  <si>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</si>
  <si>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</si>
  <si>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</si>
  <si>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</si>
  <si>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</si>
  <si>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</si>
  <si>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</si>
  <si>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</si>
  <si>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</si>
  <si>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</si>
  <si>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</si>
  <si>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</si>
  <si>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</si>
  <si>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</si>
  <si>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</si>
  <si>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</si>
  <si>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</si>
  <si>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</si>
  <si>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</si>
  <si>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</si>
  <si>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</si>
  <si>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</si>
  <si>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</si>
  <si>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</si>
  <si>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</si>
  <si>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</si>
  <si>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</si>
  <si>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</si>
  <si>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</si>
  <si>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</si>
  <si>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</si>
  <si>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</si>
  <si>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</si>
  <si>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</si>
  <si>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</si>
  <si>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</si>
  <si>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</si>
  <si>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</si>
  <si>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</si>
  <si>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</si>
  <si>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</si>
  <si>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</si>
  <si>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</si>
  <si>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</si>
  <si>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</si>
  <si>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</si>
  <si>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</si>
  <si>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</si>
  <si>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</si>
  <si>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</si>
  <si>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</si>
  <si>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</si>
  <si>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</si>
  <si>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</si>
  <si>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</si>
  <si>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</si>
  <si>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</si>
  <si>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</si>
  <si>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</si>
  <si>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</si>
  <si>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</si>
  <si>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</si>
  <si>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</si>
  <si>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</si>
  <si>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</si>
  <si>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</si>
  <si>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</si>
  <si>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</si>
  <si>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</si>
  <si>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</si>
  <si>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</si>
  <si>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</si>
  <si>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</si>
  <si>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</si>
  <si>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</si>
  <si>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</si>
  <si>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</si>
  <si>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</si>
  <si>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</si>
  <si>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</si>
  <si>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</si>
  <si>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</si>
  <si>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</si>
  <si>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</si>
  <si>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</si>
  <si>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</si>
  <si>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</si>
  <si>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</si>
  <si>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</si>
  <si>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</si>
  <si>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</si>
  <si>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</si>
  <si>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</si>
  <si>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</si>
  <si>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</si>
  <si>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</si>
  <si>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</si>
  <si>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</si>
  <si>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</si>
  <si>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</si>
  <si>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</si>
  <si>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</si>
  <si>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</si>
  <si>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</si>
  <si>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</si>
  <si>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</si>
  <si>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</si>
  <si>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</si>
  <si>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</si>
  <si>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</si>
  <si>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</si>
  <si>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</si>
  <si>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</si>
  <si>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</si>
  <si>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</si>
  <si>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</si>
  <si>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</si>
  <si>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</si>
  <si>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</si>
  <si>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</si>
  <si>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</si>
  <si>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</si>
  <si>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</si>
  <si>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</si>
  <si>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</si>
  <si>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</si>
  <si>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</si>
  <si>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</si>
  <si>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</si>
  <si>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</si>
  <si>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</si>
  <si>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</si>
  <si>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</si>
  <si>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</si>
  <si>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</si>
  <si>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</si>
  <si>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</si>
  <si>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</si>
  <si>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</si>
  <si>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</si>
  <si>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</si>
  <si>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</si>
  <si>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</si>
  <si>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</si>
  <si>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</si>
  <si>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</si>
  <si>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</si>
  <si>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</si>
  <si>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</si>
  <si>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</si>
  <si>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</si>
  <si>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</si>
  <si>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</si>
  <si>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</si>
  <si>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</si>
  <si>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</si>
  <si>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</si>
  <si>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</si>
  <si>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</si>
  <si>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</si>
  <si>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</si>
  <si>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</si>
  <si>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</si>
  <si>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</si>
  <si>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</si>
  <si>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</si>
  <si>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</si>
  <si>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</si>
  <si>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</si>
  <si>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</si>
  <si>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</si>
  <si>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</si>
  <si>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</si>
  <si>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</si>
  <si>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</si>
  <si>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</si>
  <si>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</si>
  <si>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</si>
  <si>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</si>
  <si>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</si>
  <si>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</si>
  <si>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</si>
  <si>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</si>
  <si>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</si>
  <si>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</si>
  <si>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</si>
  <si>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</si>
  <si>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</si>
  <si>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</si>
  <si>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</si>
  <si>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</si>
  <si>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</si>
  <si>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</si>
  <si>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</si>
  <si>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</si>
  <si>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</si>
  <si>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</si>
  <si>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</si>
  <si>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</si>
  <si>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</si>
  <si>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</si>
  <si>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</si>
  <si>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</si>
  <si>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</si>
  <si>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</si>
  <si>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</si>
  <si>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</si>
  <si>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</si>
  <si>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</si>
  <si>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</si>
  <si>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</si>
  <si>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</si>
  <si>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</si>
  <si>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</si>
  <si>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</si>
  <si>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</si>
  <si>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</si>
  <si>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</si>
  <si>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</si>
  <si>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</si>
  <si>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</si>
  <si>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</si>
  <si>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</si>
  <si>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</si>
  <si>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</si>
  <si>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</si>
  <si>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</si>
  <si>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</si>
  <si>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</si>
  <si>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</si>
  <si>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</si>
  <si>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</si>
  <si>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</si>
  <si>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</si>
  <si>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</si>
  <si>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</si>
  <si>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</si>
  <si>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</si>
  <si>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</si>
  <si>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</si>
  <si>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</si>
  <si>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</si>
  <si>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</si>
  <si>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</si>
  <si>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</si>
  <si>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</si>
  <si>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</si>
  <si>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</si>
  <si>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</si>
  <si>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</si>
  <si>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</si>
  <si>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</si>
  <si>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</si>
  <si>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</si>
  <si>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</si>
  <si>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</si>
  <si>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</si>
  <si>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</si>
  <si>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</si>
  <si>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</si>
  <si>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</si>
  <si>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</si>
  <si>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</si>
  <si>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</si>
  <si>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</si>
  <si>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</si>
  <si>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</si>
  <si>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</si>
  <si>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</si>
  <si>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</si>
  <si>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</si>
  <si>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</si>
  <si>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</si>
  <si>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</si>
  <si>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</si>
  <si>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</si>
  <si>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</si>
  <si>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</si>
  <si>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</si>
  <si>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</si>
  <si>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</si>
  <si>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</si>
  <si>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</si>
  <si>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</si>
  <si>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</si>
  <si>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</si>
  <si>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</si>
  <si>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</si>
  <si>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</si>
  <si>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</si>
  <si>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</si>
  <si>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</si>
  <si>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</si>
  <si>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</si>
  <si>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</si>
  <si>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</si>
  <si>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</si>
  <si>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</si>
  <si>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</si>
  <si>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</si>
  <si>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</si>
  <si>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</si>
  <si>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</si>
  <si>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</si>
  <si>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</si>
  <si>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</si>
  <si>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</si>
  <si>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</si>
  <si>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</si>
  <si>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</si>
  <si>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</si>
  <si>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</si>
  <si>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</si>
  <si>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</si>
  <si>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</si>
  <si>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</si>
  <si>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</si>
  <si>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</si>
  <si>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</si>
  <si>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</si>
  <si>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</si>
  <si>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</si>
  <si>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</si>
  <si>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</si>
  <si>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</si>
  <si>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</si>
  <si>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</si>
  <si>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</si>
  <si>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</si>
  <si>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</si>
  <si>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</si>
  <si>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</si>
  <si>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</si>
  <si>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</si>
  <si>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</si>
  <si>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</si>
  <si>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</si>
  <si>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</si>
  <si>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</si>
  <si>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</si>
  <si>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</si>
  <si>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</si>
  <si>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</si>
  <si>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</si>
  <si>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</si>
  <si>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</si>
  <si>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</si>
  <si>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</si>
  <si>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</si>
  <si>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</si>
  <si>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</si>
  <si>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</si>
  <si>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</si>
  <si>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</si>
  <si>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</si>
  <si>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</si>
  <si>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</si>
  <si>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</si>
  <si>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</si>
  <si>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</si>
  <si>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</si>
  <si>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</si>
  <si>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</si>
  <si>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</si>
  <si>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</si>
  <si>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</si>
  <si>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</si>
  <si>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</si>
  <si>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</si>
  <si>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</si>
  <si>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</si>
  <si>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</si>
  <si>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</si>
  <si>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</si>
  <si>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</si>
  <si>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</si>
  <si>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</si>
  <si>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</si>
  <si>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</si>
  <si>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</si>
  <si>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</si>
  <si>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</si>
  <si>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</si>
  <si>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</si>
  <si>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</si>
  <si>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</si>
  <si>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</si>
  <si>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</si>
  <si>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</si>
  <si>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</si>
  <si>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</si>
  <si>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</si>
  <si>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</si>
  <si>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</si>
  <si>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</si>
  <si>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</si>
  <si>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</si>
  <si>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</si>
  <si>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</si>
  <si>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</si>
  <si>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</si>
  <si>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</si>
  <si>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</si>
  <si>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</si>
  <si>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</si>
  <si>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</si>
  <si>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</si>
  <si>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</si>
  <si>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</si>
  <si>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</si>
  <si>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</si>
  <si>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</si>
  <si>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</si>
  <si>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</si>
  <si>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</si>
  <si>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</si>
  <si>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</si>
  <si>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</si>
  <si>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</si>
  <si>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</si>
  <si>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</si>
  <si>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</si>
  <si>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</si>
  <si>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</si>
  <si>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</si>
  <si>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</si>
  <si>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</si>
  <si>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</si>
  <si>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</si>
  <si>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</si>
  <si>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</si>
  <si>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</si>
  <si>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</si>
  <si>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</si>
  <si>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</si>
  <si>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</si>
  <si>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</si>
  <si>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</si>
  <si>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</si>
  <si>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</si>
  <si>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</si>
  <si>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</si>
  <si>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</si>
  <si>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</si>
  <si>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</si>
  <si>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</si>
  <si>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</si>
  <si>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</si>
  <si>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</si>
  <si>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</si>
  <si>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</si>
  <si>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</si>
  <si>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</si>
  <si>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</si>
  <si>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</si>
  <si>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</si>
  <si>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</si>
  <si>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</si>
  <si>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</si>
  <si>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</si>
  <si>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</si>
  <si>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</si>
  <si>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</si>
  <si>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</si>
  <si>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</si>
  <si>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</si>
  <si>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</si>
  <si>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</si>
  <si>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</si>
  <si>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</si>
  <si>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</si>
  <si>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</si>
  <si>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</si>
  <si>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</si>
  <si>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</si>
  <si>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</si>
  <si>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</si>
  <si>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</si>
  <si>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</si>
  <si>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</si>
  <si>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</si>
  <si>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</si>
  <si>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</si>
  <si>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</si>
  <si>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</si>
  <si>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</si>
  <si>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</si>
  <si>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</si>
  <si>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</si>
  <si>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</si>
  <si>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</si>
  <si>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</si>
  <si>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</si>
  <si>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</si>
  <si>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</si>
  <si>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</si>
  <si>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</si>
  <si>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</si>
  <si>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</si>
  <si>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</si>
  <si>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</si>
  <si>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</si>
  <si>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</si>
  <si>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</si>
  <si>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</si>
  <si>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</si>
  <si>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</si>
  <si>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</si>
  <si>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</si>
  <si>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</si>
  <si>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</si>
  <si>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</si>
  <si>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</si>
  <si>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</si>
  <si>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</si>
  <si>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</si>
  <si>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</si>
  <si>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</si>
  <si>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</si>
  <si>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</si>
  <si>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</si>
  <si>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</si>
  <si>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</si>
  <si>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</si>
  <si>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</si>
  <si>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</si>
  <si>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</si>
  <si>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</si>
  <si>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</si>
  <si>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</si>
  <si>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</si>
  <si>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</si>
  <si>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</si>
  <si>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</si>
  <si>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</si>
  <si>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</si>
  <si>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</si>
  <si>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</si>
  <si>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</si>
  <si>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</si>
  <si>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</si>
  <si>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</si>
  <si>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</si>
  <si>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</si>
  <si>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</si>
  <si>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</si>
  <si>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</si>
  <si>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</si>
  <si>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</si>
  <si>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</si>
  <si>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</si>
  <si>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</si>
  <si>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</si>
  <si>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</si>
  <si>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</si>
  <si>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</si>
  <si>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</si>
  <si>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</si>
  <si>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</si>
  <si>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</si>
  <si>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</si>
  <si>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</si>
  <si>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</si>
  <si>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</si>
  <si>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</si>
  <si>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</si>
  <si>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</si>
  <si>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</si>
  <si>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</si>
  <si>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</si>
  <si>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</si>
  <si>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</si>
  <si>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</si>
  <si>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</si>
  <si>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</si>
  <si>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</si>
  <si>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</si>
  <si>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</si>
  <si>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</si>
  <si>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</si>
  <si>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</si>
  <si>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</si>
  <si>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</si>
  <si>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</si>
  <si>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</si>
  <si>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</si>
  <si>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</si>
  <si>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</si>
  <si>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</si>
  <si>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</si>
  <si>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</si>
  <si>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</si>
  <si>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</si>
  <si>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</si>
  <si>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</si>
  <si>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</si>
  <si>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</si>
  <si>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</si>
  <si>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</si>
  <si>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</si>
  <si>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</si>
  <si>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</si>
  <si>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</si>
  <si>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</si>
  <si>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</si>
  <si>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</si>
  <si>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</si>
  <si>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</si>
  <si>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</si>
  <si>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</si>
  <si>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</si>
  <si>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</si>
  <si>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</si>
  <si>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</si>
  <si>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</si>
  <si>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</si>
  <si>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</si>
  <si>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</si>
  <si>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</si>
  <si>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</si>
  <si>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</si>
  <si>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</si>
  <si>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</si>
  <si>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</si>
  <si>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</si>
  <si>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</si>
  <si>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</si>
  <si>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</si>
  <si>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</si>
  <si>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</si>
  <si>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</si>
  <si>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</si>
  <si>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</si>
  <si>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</si>
  <si>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</si>
  <si>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</si>
  <si>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</si>
  <si>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</si>
  <si>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</si>
  <si>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</si>
  <si>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</si>
  <si>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</si>
  <si>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</si>
  <si>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</si>
  <si>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</si>
  <si>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</si>
  <si>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</si>
  <si>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</si>
  <si>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</si>
  <si>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</si>
  <si>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</si>
  <si>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</si>
  <si>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</si>
  <si>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</si>
  <si>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</si>
  <si>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</si>
  <si>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</si>
  <si>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</si>
  <si>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</si>
  <si>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</si>
  <si>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</si>
  <si>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</si>
  <si>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</si>
  <si>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</si>
  <si>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</si>
  <si>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</si>
  <si>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</si>
  <si>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</si>
  <si>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</si>
  <si>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</si>
  <si>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</si>
  <si>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</si>
  <si>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</si>
  <si>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</si>
  <si>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</si>
  <si>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</si>
  <si>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</si>
  <si>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</si>
  <si>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</si>
  <si>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</si>
  <si>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</si>
  <si>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</si>
  <si>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</si>
  <si>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</si>
  <si>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</si>
  <si>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</si>
  <si>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</si>
  <si>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</si>
  <si>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</si>
  <si>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</si>
  <si>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</si>
  <si>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</si>
  <si>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</si>
  <si>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</si>
  <si>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</si>
  <si>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</si>
  <si>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</si>
  <si>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</si>
  <si>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</si>
  <si>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</si>
  <si>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</si>
  <si>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</si>
  <si>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</si>
  <si>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</si>
  <si>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</si>
  <si>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</si>
  <si>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</si>
  <si>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</si>
  <si>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</si>
  <si>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</si>
  <si>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</si>
  <si>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</si>
  <si>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</si>
  <si>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</si>
  <si>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</si>
  <si>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</si>
  <si>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</si>
  <si>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</si>
  <si>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</si>
  <si>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</si>
  <si>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</si>
  <si>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</si>
  <si>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</si>
  <si>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</si>
  <si>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</si>
  <si>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</si>
  <si>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</si>
  <si>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</si>
  <si>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</si>
  <si>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</si>
  <si>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</si>
  <si>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</si>
  <si>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</si>
  <si>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</si>
  <si>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</si>
  <si>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</si>
  <si>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</si>
  <si>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</si>
  <si>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</si>
  <si>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</si>
  <si>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</si>
  <si>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</si>
  <si>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</si>
  <si>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</si>
  <si>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</si>
  <si>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</si>
  <si>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</si>
  <si>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</si>
  <si>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</si>
  <si>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</si>
  <si>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</si>
  <si>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</si>
  <si>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</si>
  <si>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</si>
  <si>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</si>
  <si>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</si>
  <si>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</si>
  <si>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</si>
  <si>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</si>
  <si>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</si>
  <si>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</si>
  <si>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</si>
  <si>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</si>
  <si>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</si>
  <si>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</si>
  <si>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</si>
  <si>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</si>
  <si>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</si>
  <si>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</si>
  <si>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</si>
  <si>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</si>
  <si>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</si>
  <si>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</si>
  <si>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</si>
  <si>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</si>
  <si>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</si>
  <si>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</si>
  <si>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</si>
  <si>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</si>
  <si>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</si>
  <si>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</si>
  <si>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</si>
  <si>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</si>
  <si>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</si>
  <si>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</si>
  <si>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</si>
  <si>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</si>
  <si>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</si>
  <si>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</si>
  <si>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</si>
  <si>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</si>
  <si>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</si>
  <si>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</si>
  <si>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</si>
  <si>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</si>
  <si>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</si>
  <si>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</si>
  <si>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</si>
  <si>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</si>
  <si>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</si>
  <si>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</si>
  <si>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</si>
  <si>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</si>
  <si>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</si>
  <si>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</si>
  <si>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</si>
  <si>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</si>
  <si>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</si>
  <si>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</si>
  <si>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</si>
  <si>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</si>
  <si>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</si>
  <si>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</si>
  <si>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</si>
  <si>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</si>
  <si>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</si>
  <si>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</si>
  <si>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</si>
  <si>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</si>
  <si>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</si>
  <si>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</si>
  <si>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</si>
  <si>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</si>
  <si>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</si>
  <si>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</si>
  <si>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</si>
  <si>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</si>
  <si>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</si>
  <si>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</si>
  <si>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</si>
  <si>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</si>
  <si>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</si>
  <si>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</si>
  <si>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</si>
  <si>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</si>
  <si>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</si>
  <si>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</si>
  <si>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</si>
  <si>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</si>
  <si>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</si>
  <si>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</si>
  <si>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</si>
  <si>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</si>
  <si>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</si>
  <si>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</si>
  <si>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</si>
  <si>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</si>
  <si>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</si>
  <si>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</si>
  <si>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</si>
  <si>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</si>
  <si>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</si>
  <si>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</si>
  <si>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</si>
  <si>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</si>
  <si>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</si>
  <si>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</si>
  <si>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</si>
  <si>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</si>
  <si>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</si>
  <si>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</si>
  <si>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</si>
  <si>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</si>
  <si>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</si>
  <si>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</si>
  <si>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</si>
  <si>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</si>
  <si>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</si>
  <si>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</si>
  <si>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</si>
  <si>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</si>
  <si>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</si>
  <si>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</si>
  <si>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</si>
  <si>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</si>
  <si>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</si>
  <si>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</si>
  <si>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</si>
  <si>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</si>
  <si>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</si>
  <si>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</si>
  <si>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</si>
  <si>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</si>
  <si>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</si>
  <si>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</si>
  <si>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</si>
  <si>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</si>
  <si>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</si>
  <si>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</si>
  <si>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</si>
  <si>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</si>
  <si>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</si>
  <si>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</si>
  <si>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</si>
  <si>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</si>
  <si>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</si>
  <si>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</si>
  <si>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</si>
  <si>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</si>
  <si>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</si>
  <si>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</si>
  <si>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</si>
  <si>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</si>
  <si>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</si>
  <si>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</si>
  <si>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</si>
  <si>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</si>
  <si>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</si>
  <si>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</si>
  <si>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</si>
  <si>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</si>
  <si>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</si>
  <si>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</si>
  <si>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</si>
  <si>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</si>
  <si>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</si>
  <si>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</si>
  <si>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</si>
  <si>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</si>
  <si>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</si>
  <si>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</si>
  <si>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</si>
  <si>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</si>
  <si>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</si>
  <si>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</si>
  <si>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</si>
  <si>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</si>
  <si>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</si>
  <si>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</si>
  <si>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</si>
  <si>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</si>
  <si>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</si>
  <si>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</si>
  <si>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</si>
  <si>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</si>
  <si>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</si>
  <si>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</si>
  <si>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</si>
  <si>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</si>
  <si>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</si>
  <si>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</si>
  <si>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</si>
  <si>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</si>
  <si>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</si>
  <si>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</si>
  <si>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</si>
  <si>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</si>
  <si>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</si>
  <si>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</si>
  <si>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</si>
  <si>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</si>
  <si>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</si>
  <si>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</si>
  <si>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</si>
  <si>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</si>
  <si>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</si>
  <si>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</si>
  <si>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</si>
  <si>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</si>
  <si>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</si>
  <si>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</si>
  <si>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</si>
  <si>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</si>
  <si>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</si>
  <si>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</si>
  <si>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</si>
  <si>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</si>
  <si>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</si>
  <si>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</si>
  <si>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</si>
  <si>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</si>
  <si>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</si>
  <si>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</si>
  <si>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</si>
  <si>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</si>
  <si>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</si>
  <si>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</si>
  <si>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</si>
  <si>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</si>
  <si>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</si>
  <si>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</si>
  <si>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</si>
  <si>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</si>
  <si>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</si>
  <si>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</si>
  <si>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</si>
  <si>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</si>
  <si>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</si>
  <si>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</si>
  <si>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</si>
  <si>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</si>
  <si>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</si>
  <si>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</si>
  <si>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</si>
  <si>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</si>
  <si>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</si>
  <si>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</si>
  <si>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</si>
  <si>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</si>
  <si>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</si>
  <si>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</si>
  <si>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</si>
  <si>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</si>
  <si>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</si>
  <si>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</si>
  <si>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</si>
  <si>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</si>
  <si>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</si>
  <si>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</si>
  <si>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</si>
  <si>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</si>
  <si>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</si>
  <si>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</si>
  <si>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</si>
  <si>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</si>
  <si>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</si>
  <si>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</si>
  <si>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</si>
  <si>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</si>
  <si>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</si>
  <si>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</si>
  <si>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</si>
  <si>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</si>
  <si>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</si>
  <si>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</si>
  <si>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</si>
  <si>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</si>
  <si>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</si>
  <si>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</si>
  <si>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</si>
  <si>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</si>
  <si>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</si>
  <si>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</si>
  <si>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</si>
  <si>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</si>
  <si>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</si>
  <si>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</si>
  <si>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</si>
  <si>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</si>
  <si>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</si>
  <si>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</si>
  <si>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</si>
  <si>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</si>
  <si>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</si>
  <si>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</si>
  <si>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</si>
  <si>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</si>
  <si>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</si>
  <si>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</si>
  <si>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</si>
  <si>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</si>
  <si>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</si>
  <si>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</si>
  <si>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</si>
  <si>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</si>
  <si>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</si>
  <si>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</si>
  <si>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</si>
  <si>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</si>
  <si>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</si>
  <si>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</si>
  <si>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</si>
  <si>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</si>
  <si>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</si>
  <si>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</si>
  <si>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</si>
  <si>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</si>
  <si>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</si>
  <si>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</si>
  <si>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</si>
  <si>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</si>
  <si>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</si>
  <si>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</si>
  <si>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</si>
  <si>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</si>
  <si>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</si>
  <si>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</si>
  <si>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</si>
  <si>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</si>
  <si>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</si>
  <si>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</si>
  <si>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</si>
  <si>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</si>
  <si>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</si>
  <si>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</si>
  <si>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</si>
  <si>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</si>
  <si>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</si>
  <si>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</si>
  <si>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</si>
  <si>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</si>
  <si>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</si>
  <si>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</si>
  <si>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</si>
  <si>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</si>
  <si>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</si>
  <si>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</si>
  <si>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</si>
  <si>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</si>
  <si>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</si>
  <si>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</si>
  <si>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</si>
  <si>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</si>
  <si>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</si>
  <si>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</si>
  <si>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</si>
  <si>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</si>
  <si>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</si>
  <si>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</si>
  <si>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</si>
  <si>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</si>
  <si>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</si>
  <si>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</si>
  <si>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</si>
  <si>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</si>
  <si>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</si>
  <si>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</si>
  <si>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</si>
  <si>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</si>
  <si>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</si>
  <si>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</si>
  <si>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</si>
  <si>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</si>
  <si>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</si>
  <si>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</si>
  <si>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</si>
  <si>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</si>
  <si>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</si>
  <si>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</si>
  <si>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</si>
  <si>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</si>
  <si>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</si>
  <si>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</si>
  <si>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</si>
  <si>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</si>
  <si>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</si>
  <si>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</si>
  <si>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</si>
  <si>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</si>
  <si>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</si>
  <si>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</si>
  <si>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</si>
  <si>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</si>
  <si>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</si>
  <si>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</si>
  <si>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</si>
  <si>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</si>
  <si>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</si>
  <si>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</si>
  <si>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</si>
  <si>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</si>
  <si>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</si>
  <si>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</si>
  <si>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</si>
  <si>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</si>
  <si>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</si>
  <si>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</si>
  <si>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</si>
  <si>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</si>
  <si>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</si>
  <si>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</si>
  <si>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</si>
  <si>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</si>
  <si>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</si>
  <si>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</si>
  <si>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</si>
  <si>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</si>
  <si>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</si>
  <si>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</si>
  <si>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</si>
  <si>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</si>
  <si>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</si>
  <si>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</si>
  <si>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</si>
  <si>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</si>
  <si>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</si>
  <si>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</si>
  <si>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</si>
  <si>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</si>
  <si>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</si>
  <si>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</si>
  <si>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</si>
  <si>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</si>
  <si>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</si>
  <si>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</si>
  <si>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</si>
  <si>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</si>
  <si>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</si>
  <si>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</si>
  <si>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</si>
  <si>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</si>
  <si>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</si>
  <si>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</si>
  <si>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</si>
  <si>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</si>
  <si>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</si>
  <si>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</si>
  <si>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</si>
  <si>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</si>
  <si>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</si>
  <si>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</si>
  <si>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</si>
  <si>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</si>
  <si>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</si>
  <si>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</si>
  <si>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</si>
  <si>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</si>
  <si>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</si>
  <si>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</si>
  <si>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</si>
  <si>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</si>
  <si>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</si>
  <si>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</si>
  <si>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</si>
  <si>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</si>
  <si>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</si>
  <si>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</si>
  <si>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</si>
  <si>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</si>
  <si>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</si>
  <si>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</si>
  <si>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</si>
  <si>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</si>
  <si>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</si>
  <si>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</si>
  <si>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</si>
  <si>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</si>
  <si>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</si>
  <si>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</si>
  <si>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</si>
  <si>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</si>
  <si>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</si>
  <si>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</si>
  <si>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</si>
  <si>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</si>
  <si>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</si>
  <si>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</si>
  <si>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</si>
  <si>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</si>
  <si>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</si>
  <si>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</si>
  <si>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</si>
  <si>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</si>
  <si>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</si>
  <si>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</si>
  <si>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</si>
  <si>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</si>
  <si>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</si>
  <si>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</si>
  <si>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</si>
  <si>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</si>
  <si>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</si>
  <si>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</si>
  <si>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</si>
  <si>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</si>
  <si>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</si>
  <si>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</si>
  <si>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</si>
  <si>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</si>
  <si>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</si>
  <si>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</si>
  <si>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</si>
  <si>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</si>
  <si>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</si>
  <si>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</si>
  <si>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</si>
  <si>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</si>
  <si>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</si>
  <si>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</si>
  <si>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</si>
  <si>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</si>
  <si>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</si>
  <si>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</si>
  <si>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</si>
  <si>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</si>
  <si>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</si>
  <si>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</si>
  <si>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</si>
  <si>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</si>
  <si>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</si>
  <si>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</si>
  <si>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</si>
  <si>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</si>
  <si>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</si>
  <si>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</si>
  <si>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</si>
  <si>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</si>
  <si>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</si>
  <si>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</si>
  <si>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</si>
  <si>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</si>
  <si>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</si>
  <si>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</si>
  <si>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</si>
  <si>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</si>
  <si>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</si>
  <si>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</si>
  <si>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</si>
  <si>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</si>
  <si>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</si>
  <si>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</si>
  <si>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</si>
  <si>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</si>
  <si>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</si>
  <si>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</si>
  <si>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</si>
  <si>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</si>
  <si>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</si>
  <si>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</si>
  <si>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</si>
  <si>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</si>
  <si>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</si>
  <si>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</si>
  <si>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</si>
  <si>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</si>
  <si>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</si>
  <si>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</si>
  <si>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</si>
  <si>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</si>
  <si>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</si>
  <si>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</si>
  <si>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</si>
  <si>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</si>
  <si>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</si>
  <si>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</si>
  <si>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</si>
  <si>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</si>
  <si>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</si>
  <si>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</si>
  <si>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</si>
  <si>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</si>
  <si>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</si>
  <si>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</si>
  <si>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</si>
  <si>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</si>
  <si>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</si>
  <si>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</si>
  <si>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</si>
  <si>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</si>
  <si>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</si>
  <si>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</si>
  <si>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</si>
  <si>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</si>
  <si>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</si>
  <si>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</si>
  <si>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</si>
  <si>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</si>
  <si>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</si>
  <si>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</si>
  <si>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</si>
  <si>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</si>
  <si>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</si>
  <si>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</si>
  <si>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</si>
  <si>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</si>
  <si>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</si>
  <si>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</si>
  <si>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</si>
  <si>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</si>
  <si>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</si>
  <si>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</si>
  <si>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</si>
  <si>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</si>
  <si>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</si>
  <si>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</si>
  <si>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</si>
  <si>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</si>
  <si>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</si>
  <si>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</si>
  <si>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</si>
  <si>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</si>
  <si>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</si>
  <si>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</si>
  <si>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</si>
  <si>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</si>
  <si>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</si>
  <si>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</si>
  <si>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</si>
  <si>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</si>
  <si>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</si>
  <si>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</si>
  <si>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</si>
  <si>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</si>
  <si>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</si>
  <si>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</si>
  <si>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</si>
  <si>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</si>
  <si>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</si>
  <si>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</si>
  <si>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</si>
  <si>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</si>
  <si>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</si>
  <si>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</si>
  <si>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</si>
  <si>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</si>
  <si>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</si>
  <si>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</si>
  <si>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</si>
  <si>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</si>
  <si>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</si>
  <si>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</si>
  <si>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</si>
  <si>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</si>
  <si>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</si>
  <si>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</si>
  <si>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</si>
  <si>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</si>
  <si>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</si>
  <si>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</si>
  <si>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</si>
  <si>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</si>
  <si>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</si>
  <si>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</si>
  <si>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</si>
  <si>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</si>
  <si>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</si>
  <si>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</si>
  <si>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</si>
  <si>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</si>
  <si>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</si>
  <si>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</si>
  <si>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</si>
  <si>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</si>
  <si>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</si>
  <si>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</si>
  <si>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</si>
  <si>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</si>
  <si>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</si>
  <si>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</si>
  <si>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</si>
  <si>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</si>
  <si>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</si>
  <si>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</si>
  <si>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</si>
  <si>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</si>
  <si>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</si>
  <si>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</si>
  <si>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</si>
  <si>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</si>
  <si>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</si>
  <si>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</si>
  <si>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</si>
  <si>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</si>
  <si>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</si>
  <si>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</si>
  <si>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</si>
  <si>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</si>
  <si>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</si>
  <si>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</si>
  <si>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</si>
  <si>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</si>
  <si>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</si>
  <si>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</si>
  <si>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</si>
  <si>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</si>
  <si>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</si>
  <si>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</si>
  <si>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</si>
  <si>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</si>
  <si>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</si>
  <si>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</si>
  <si>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</si>
  <si>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</si>
  <si>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</si>
  <si>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</si>
  <si>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</si>
  <si>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</si>
  <si>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</si>
  <si>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</si>
  <si>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</si>
  <si>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</si>
  <si>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</si>
  <si>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</si>
  <si>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</si>
  <si>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</si>
  <si>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</si>
  <si>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</si>
  <si>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</si>
  <si>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</si>
  <si>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</si>
  <si>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</si>
  <si>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</si>
  <si>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</si>
  <si>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</si>
  <si>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</si>
  <si>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</si>
  <si>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</si>
  <si>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</si>
  <si>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</si>
  <si>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</si>
  <si>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</si>
  <si>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</si>
  <si>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</si>
  <si>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</si>
  <si>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</si>
  <si>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</si>
  <si>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</si>
  <si>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</si>
  <si>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</si>
  <si>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</si>
  <si>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</si>
  <si>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</si>
  <si>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</si>
  <si>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</si>
  <si>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</si>
  <si>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</si>
  <si>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</si>
  <si>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</si>
  <si>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</si>
  <si>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</si>
  <si>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</si>
  <si>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</si>
  <si>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</si>
  <si>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</si>
  <si>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</si>
  <si>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</si>
  <si>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</si>
  <si>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</si>
  <si>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</si>
  <si>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</si>
  <si>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</si>
  <si>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</si>
  <si>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</si>
  <si>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</si>
  <si>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</si>
  <si>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</si>
  <si>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</si>
  <si>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</si>
  <si>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</si>
  <si>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</si>
  <si>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</si>
  <si>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</si>
  <si>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</si>
  <si>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</si>
  <si>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</si>
  <si>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</si>
  <si>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</si>
  <si>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</si>
  <si>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</si>
  <si>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</si>
  <si>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</si>
  <si>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</si>
  <si>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</si>
  <si>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</si>
  <si>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</si>
  <si>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</si>
  <si>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</si>
  <si>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</si>
  <si>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</si>
  <si>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</si>
  <si>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</si>
  <si>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</si>
  <si>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</si>
  <si>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</si>
  <si>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</si>
  <si>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</si>
  <si>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</si>
  <si>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</si>
  <si>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</si>
  <si>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</si>
  <si>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</si>
  <si>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</si>
  <si>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</si>
  <si>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</si>
  <si>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</si>
  <si>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</si>
  <si>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</si>
  <si>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</si>
  <si>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</si>
  <si>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</si>
  <si>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</si>
  <si>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</si>
  <si>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</si>
  <si>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</si>
  <si>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</si>
  <si>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</si>
  <si>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</si>
  <si>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</si>
  <si>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</si>
  <si>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</si>
  <si>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</si>
  <si>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</si>
  <si>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</si>
  <si>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</si>
  <si>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</si>
  <si>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</si>
  <si>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</si>
  <si>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</si>
  <si>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</si>
  <si>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</si>
  <si>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</si>
  <si>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</si>
  <si>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</si>
  <si>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</si>
  <si>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</si>
  <si>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</si>
  <si>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</si>
  <si>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</si>
  <si>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</si>
  <si>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</si>
  <si>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</si>
  <si>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</si>
  <si>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</si>
  <si>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</si>
  <si>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</si>
  <si>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</si>
  <si>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</si>
  <si>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</si>
  <si>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</si>
  <si>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</si>
  <si>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</si>
  <si>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</si>
  <si>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</si>
  <si>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</si>
  <si>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</si>
  <si>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</si>
  <si>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</si>
  <si>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</si>
  <si>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</si>
  <si>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</si>
  <si>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</si>
  <si>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</si>
  <si>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</si>
  <si>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</si>
  <si>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</si>
  <si>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</si>
  <si>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</si>
  <si>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</si>
  <si>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</si>
  <si>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</si>
  <si>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</si>
  <si>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</si>
  <si>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</si>
  <si>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</si>
  <si>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</si>
  <si>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</si>
  <si>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</si>
  <si>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</si>
  <si>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</si>
  <si>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</si>
  <si>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</si>
  <si>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</si>
  <si>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</si>
  <si>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</si>
  <si>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</si>
  <si>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</si>
  <si>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</si>
  <si>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</si>
  <si>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</si>
  <si>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</si>
  <si>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</si>
  <si>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</si>
  <si>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</si>
  <si>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</si>
  <si>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</si>
  <si>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</si>
  <si>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</si>
  <si>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</si>
  <si>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</si>
  <si>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</si>
  <si>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</si>
  <si>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</si>
  <si>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</si>
  <si>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</si>
  <si>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</si>
  <si>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</si>
  <si>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</si>
  <si>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</si>
  <si>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</si>
  <si>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</si>
  <si>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</si>
  <si>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</si>
  <si>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</si>
  <si>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</si>
  <si>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</si>
  <si>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</si>
  <si>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</si>
  <si>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</si>
  <si>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</si>
  <si>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</si>
  <si>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</si>
  <si>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</si>
  <si>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</si>
  <si>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</si>
  <si>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</si>
  <si>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</si>
  <si>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</si>
  <si>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</si>
  <si>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</si>
  <si>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</si>
  <si>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</si>
  <si>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</si>
  <si>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</si>
  <si>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</si>
  <si>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</si>
  <si>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</si>
  <si>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</si>
  <si>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</si>
  <si>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</si>
  <si>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</si>
  <si>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</si>
  <si>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</si>
  <si>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</si>
  <si>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</si>
  <si>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</si>
  <si>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</si>
  <si>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</si>
  <si>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</si>
  <si>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</si>
  <si>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</si>
  <si>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</si>
  <si>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</si>
  <si>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</si>
  <si>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</si>
  <si>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</si>
  <si>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</si>
  <si>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</si>
  <si>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</si>
  <si>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</si>
  <si>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</si>
  <si>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</si>
  <si>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</si>
  <si>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</si>
  <si>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</si>
  <si>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</si>
  <si>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</si>
  <si>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</si>
  <si>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</si>
  <si>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</si>
  <si>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</si>
  <si>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</si>
  <si>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</si>
  <si>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</si>
  <si>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</si>
  <si>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</si>
  <si>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</si>
  <si>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</si>
  <si>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</si>
  <si>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</si>
  <si>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</si>
  <si>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</si>
  <si>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</si>
  <si>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</si>
  <si>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</si>
  <si>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</si>
  <si>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</si>
  <si>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</si>
  <si>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</si>
  <si>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</si>
  <si>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</si>
  <si>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</si>
  <si>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</si>
  <si>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</si>
  <si>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</si>
  <si>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</si>
  <si>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</si>
  <si>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</si>
  <si>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</si>
  <si>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</si>
  <si>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</si>
  <si>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</si>
  <si>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</si>
  <si>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</si>
  <si>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</si>
  <si>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</si>
  <si>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</si>
  <si>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</si>
  <si>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</si>
  <si>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</si>
  <si>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</si>
  <si>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</si>
  <si>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</si>
  <si>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</si>
  <si>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</si>
  <si>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</si>
  <si>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</si>
  <si>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</si>
  <si>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</si>
  <si>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</si>
  <si>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</si>
  <si>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</si>
  <si>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</si>
  <si>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</si>
  <si>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</si>
  <si>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</si>
  <si>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</si>
  <si>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</si>
  <si>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</si>
  <si>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</si>
  <si>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</si>
  <si>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</si>
  <si>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</si>
  <si>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</si>
  <si>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</si>
  <si>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</si>
  <si>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</si>
  <si>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</si>
  <si>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</si>
  <si>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</si>
  <si>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</si>
  <si>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</si>
  <si>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</si>
  <si>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</si>
  <si>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</si>
  <si>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</si>
  <si>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</si>
  <si>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</si>
  <si>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</si>
  <si>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</si>
  <si>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</si>
  <si>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</si>
  <si>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</si>
  <si>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</si>
  <si>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</si>
  <si>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</si>
  <si>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</si>
  <si>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</si>
  <si>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</si>
  <si>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</si>
  <si>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</si>
  <si>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</si>
  <si>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</si>
  <si>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</si>
  <si>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</si>
  <si>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</si>
  <si>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</si>
  <si>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</si>
  <si>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</si>
  <si>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</si>
  <si>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</si>
  <si>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</si>
  <si>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</si>
  <si>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</si>
  <si>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</si>
  <si>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</si>
  <si>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</si>
  <si>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</si>
  <si>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</si>
  <si>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</si>
  <si>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</si>
  <si>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</si>
  <si>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</si>
  <si>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</si>
  <si>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</si>
  <si>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</si>
  <si>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</si>
  <si>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</si>
  <si>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</si>
  <si>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</si>
  <si>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</si>
  <si>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</si>
  <si>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</si>
  <si>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</si>
  <si>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</si>
  <si>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</si>
  <si>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</si>
  <si>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</si>
  <si>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</si>
  <si>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</si>
  <si>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</si>
  <si>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</si>
  <si>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</si>
  <si>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</si>
  <si>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</si>
  <si>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</si>
  <si>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</si>
  <si>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</si>
  <si>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</si>
  <si>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</si>
  <si>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</si>
  <si>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</si>
  <si>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</si>
  <si>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</si>
  <si>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</si>
  <si>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</si>
  <si>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</si>
  <si>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</si>
  <si>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</si>
  <si>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</si>
  <si>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</si>
  <si>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</si>
  <si>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</si>
  <si>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</si>
  <si>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</si>
  <si>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</si>
  <si>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</si>
  <si>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</si>
  <si>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</si>
  <si>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</si>
  <si>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</si>
  <si>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</si>
  <si>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</si>
  <si>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</si>
  <si>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</si>
  <si>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</si>
  <si>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</si>
  <si>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</si>
  <si>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</si>
  <si>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</si>
  <si>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</si>
  <si>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</si>
  <si>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</si>
  <si>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</si>
  <si>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</si>
  <si>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</si>
  <si>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</si>
  <si>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</si>
  <si>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</si>
  <si>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</si>
  <si>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</si>
  <si>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</si>
  <si>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</si>
  <si>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</si>
  <si>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</si>
  <si>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</si>
  <si>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</si>
  <si>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</si>
  <si>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</si>
  <si>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</si>
  <si>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</si>
  <si>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</si>
  <si>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</si>
  <si>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</si>
  <si>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</si>
  <si>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</si>
  <si>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</si>
  <si>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</si>
  <si>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</si>
  <si>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</si>
  <si>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</si>
  <si>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</si>
  <si>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</si>
  <si>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</si>
  <si>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</si>
  <si>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</si>
  <si>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</si>
  <si>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</si>
  <si>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</si>
  <si>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</si>
  <si>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</si>
  <si>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</si>
  <si>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</si>
  <si>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</si>
  <si>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</si>
  <si>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</si>
  <si>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</si>
  <si>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</si>
  <si>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</si>
  <si>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</si>
  <si>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</si>
  <si>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</si>
  <si>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</si>
  <si>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</si>
  <si>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</si>
  <si>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</si>
  <si>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</si>
  <si>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</si>
  <si>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</si>
  <si>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</si>
  <si>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</si>
  <si>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</si>
  <si>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</si>
  <si>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</si>
  <si>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</si>
  <si>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</si>
  <si>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</si>
  <si>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</si>
  <si>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</si>
  <si>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</si>
  <si>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</si>
  <si>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</si>
  <si>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</si>
  <si>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</si>
  <si>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</si>
  <si>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</si>
  <si>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</si>
  <si>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</si>
  <si>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</si>
  <si>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</si>
  <si>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</si>
  <si>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</si>
  <si>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</si>
  <si>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</si>
  <si>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</si>
  <si>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</si>
  <si>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</si>
  <si>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</si>
  <si>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</si>
  <si>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</si>
  <si>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</si>
  <si>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</si>
  <si>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</si>
  <si>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</si>
  <si>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</si>
  <si>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</si>
  <si>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</si>
  <si>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</si>
  <si>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</si>
  <si>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</si>
  <si>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</si>
  <si>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</si>
  <si>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</si>
  <si>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</si>
  <si>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</si>
  <si>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</si>
  <si>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</si>
  <si>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</si>
  <si>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</si>
  <si>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</si>
  <si>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</si>
  <si>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</si>
  <si>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</si>
  <si>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</si>
  <si>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</si>
  <si>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</si>
  <si>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</si>
  <si>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</si>
  <si>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</si>
  <si>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</si>
  <si>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</si>
  <si>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</si>
  <si>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</si>
  <si>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</si>
  <si>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</si>
  <si>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</si>
  <si>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</si>
  <si>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</si>
  <si>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</si>
  <si>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</si>
  <si>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</si>
  <si>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</si>
  <si>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</si>
  <si>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</si>
  <si>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</si>
  <si>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</si>
  <si>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</si>
  <si>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</si>
  <si>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</si>
  <si>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</si>
  <si>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</si>
  <si>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</si>
  <si>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</si>
  <si>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</si>
  <si>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</si>
  <si>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</si>
  <si>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</si>
  <si>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</si>
  <si>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</si>
  <si>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</si>
  <si>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</si>
  <si>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</si>
  <si>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</si>
  <si>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</si>
  <si>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</si>
  <si>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</si>
  <si>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</si>
  <si>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</si>
  <si>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</si>
  <si>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</si>
  <si>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</si>
  <si>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</si>
  <si>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</si>
  <si>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</si>
  <si>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</si>
  <si>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</si>
  <si>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</si>
  <si>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</si>
  <si>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</si>
  <si>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</si>
  <si>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</si>
  <si>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</si>
  <si>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</si>
  <si>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</si>
  <si>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</si>
  <si>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</si>
  <si>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</si>
  <si>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</si>
  <si>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</si>
  <si>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</si>
  <si>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</si>
  <si>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</si>
  <si>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</si>
  <si>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</si>
  <si>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</si>
  <si>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</si>
  <si>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</si>
  <si>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</si>
  <si>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</si>
  <si>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</si>
  <si>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</si>
  <si>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</si>
  <si>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</si>
  <si>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</si>
  <si>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</si>
  <si>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</si>
  <si>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</si>
  <si>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</si>
  <si>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</si>
  <si>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</si>
  <si>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</si>
  <si>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</si>
  <si>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</si>
  <si>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</si>
  <si>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</si>
  <si>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</si>
  <si>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</si>
  <si>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</si>
  <si>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</si>
  <si>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</si>
  <si>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</si>
  <si>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</si>
  <si>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</si>
  <si>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</si>
  <si>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</si>
  <si>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</si>
  <si>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</si>
  <si>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</si>
  <si>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</si>
  <si>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</si>
  <si>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</si>
  <si>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</si>
  <si>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</si>
  <si>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</si>
  <si>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</si>
  <si>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</si>
  <si>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</si>
  <si>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</si>
  <si>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</si>
  <si>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</si>
  <si>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</si>
  <si>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</si>
  <si>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</si>
  <si>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</si>
  <si>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</si>
  <si>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</si>
  <si>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</si>
  <si>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</si>
  <si>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</si>
  <si>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</si>
  <si>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</si>
  <si>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</si>
  <si>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</si>
  <si>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</si>
  <si>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</si>
  <si>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</si>
  <si>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</si>
  <si>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</si>
  <si>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</si>
  <si>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</si>
  <si>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</si>
  <si>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</si>
  <si>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</si>
  <si>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</si>
  <si>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</si>
  <si>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</si>
  <si>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</si>
  <si>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</si>
  <si>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</si>
  <si>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</si>
  <si>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</si>
  <si>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</si>
  <si>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</si>
  <si>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</si>
  <si>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</si>
  <si>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</si>
  <si>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</si>
  <si>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</si>
  <si>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</si>
  <si>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</si>
  <si>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</si>
  <si>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</si>
  <si>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</si>
  <si>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</si>
  <si>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</si>
  <si>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</si>
  <si>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</si>
  <si>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</si>
  <si>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</si>
  <si>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</si>
  <si>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</si>
  <si>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</si>
  <si>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</si>
  <si>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</si>
  <si>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</si>
  <si>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</si>
  <si>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</si>
  <si>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</si>
  <si>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</si>
  <si>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</si>
  <si>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</si>
  <si>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</si>
  <si>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</si>
  <si>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</si>
  <si>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</si>
  <si>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</si>
  <si>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</si>
  <si>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</si>
  <si>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</si>
  <si>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</si>
  <si>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</si>
  <si>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</si>
  <si>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</si>
  <si>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</si>
  <si>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</si>
  <si>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</si>
  <si>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</si>
  <si>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</si>
  <si>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</si>
  <si>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</si>
  <si>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</si>
  <si>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</si>
  <si>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</si>
  <si>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</si>
  <si>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</si>
  <si>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</si>
  <si>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</si>
  <si>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</si>
  <si>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</si>
  <si>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</si>
  <si>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</si>
  <si>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</si>
  <si>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</si>
  <si>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</si>
  <si>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</si>
  <si>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</si>
  <si>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</si>
  <si>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</si>
  <si>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</si>
  <si>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</si>
  <si>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</si>
  <si>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</si>
  <si>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</si>
  <si>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</si>
  <si>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</si>
  <si>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</si>
  <si>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</si>
  <si>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</si>
  <si>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</si>
  <si>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</si>
  <si>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</si>
  <si>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</si>
  <si>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</si>
  <si>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</si>
  <si>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</si>
  <si>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</si>
  <si>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</si>
  <si>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</si>
  <si>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</si>
  <si>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</si>
  <si>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</si>
  <si>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</si>
  <si>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</si>
  <si>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</si>
  <si>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</si>
  <si>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</si>
  <si>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</si>
  <si>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</si>
  <si>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</si>
  <si>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</si>
  <si>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</si>
  <si>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</si>
  <si>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</si>
  <si>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</si>
  <si>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</si>
  <si>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</si>
  <si>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</si>
  <si>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</si>
  <si>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</si>
  <si>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</si>
  <si>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</si>
  <si>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</si>
  <si>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</si>
  <si>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</si>
  <si>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</si>
  <si>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</si>
  <si>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</si>
  <si>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</si>
  <si>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</si>
  <si>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</si>
  <si>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</si>
  <si>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</si>
  <si>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</si>
  <si>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</si>
  <si>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</si>
  <si>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</si>
  <si>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</si>
  <si>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</si>
  <si>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</si>
  <si>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</si>
  <si>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</si>
  <si>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</si>
  <si>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</si>
  <si>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</si>
  <si>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</si>
  <si>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</si>
  <si>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</si>
  <si>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</si>
  <si>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</si>
  <si>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</si>
  <si>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</si>
  <si>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</si>
  <si>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</si>
  <si>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</si>
  <si>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</si>
  <si>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</si>
  <si>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</si>
  <si>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</si>
  <si>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</si>
  <si>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</si>
  <si>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</si>
  <si>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</si>
  <si>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</si>
  <si>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</si>
  <si>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</si>
  <si>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</si>
  <si>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</si>
  <si>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</si>
  <si>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</si>
  <si>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</si>
  <si>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</si>
  <si>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</si>
  <si>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</si>
  <si>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</si>
  <si>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</si>
  <si>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</si>
  <si>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</si>
  <si>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</si>
  <si>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</si>
  <si>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</si>
  <si>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</si>
  <si>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</si>
  <si>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</si>
  <si>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</si>
  <si>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</si>
  <si>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</si>
  <si>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</si>
  <si>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</si>
  <si>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</si>
  <si>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</si>
  <si>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</si>
  <si>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</si>
  <si>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</si>
  <si>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</si>
  <si>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</si>
  <si>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</si>
  <si>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</si>
  <si>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</si>
  <si>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</si>
  <si>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</si>
  <si>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</si>
  <si>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</si>
  <si>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</si>
  <si>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</si>
  <si>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</si>
  <si>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</si>
  <si>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</si>
  <si>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</si>
  <si>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</si>
  <si>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</si>
  <si>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</si>
  <si>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</si>
  <si>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</si>
  <si>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</si>
  <si>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</si>
  <si>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</si>
  <si>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</si>
  <si>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</si>
  <si>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</si>
  <si>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</si>
  <si>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</si>
  <si>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</si>
  <si>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</si>
  <si>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</si>
  <si>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</si>
  <si>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</si>
  <si>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</si>
  <si>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</si>
  <si>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</si>
  <si>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</si>
  <si>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</si>
  <si>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</si>
  <si>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</si>
  <si>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</si>
  <si>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</si>
  <si>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</si>
  <si>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</si>
  <si>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</si>
  <si>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</si>
  <si>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</si>
  <si>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</si>
  <si>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</si>
  <si>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</si>
  <si>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</si>
  <si>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</si>
  <si>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</si>
  <si>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</si>
  <si>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</si>
  <si>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</si>
  <si>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</si>
  <si>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</si>
  <si>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</si>
  <si>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</si>
  <si>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</si>
  <si>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</si>
  <si>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</si>
  <si>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</si>
  <si>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</si>
  <si>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</si>
  <si>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</si>
  <si>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</si>
  <si>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</si>
  <si>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</si>
  <si>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</si>
  <si>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</si>
  <si>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</si>
  <si>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</si>
  <si>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</si>
  <si>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</si>
  <si>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</si>
  <si>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</si>
  <si>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</si>
  <si>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</si>
  <si>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</si>
  <si>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</si>
  <si>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</si>
  <si>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</si>
  <si>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</si>
  <si>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</si>
  <si>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</si>
  <si>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</si>
  <si>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</si>
  <si>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</si>
  <si>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</si>
  <si>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</si>
  <si>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</si>
  <si>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</si>
  <si>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</si>
  <si>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</si>
  <si>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</si>
  <si>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</si>
  <si>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</si>
  <si>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</si>
  <si>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</si>
  <si>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</si>
  <si>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</si>
  <si>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</si>
  <si>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</si>
  <si>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</si>
  <si>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</si>
  <si>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</si>
  <si>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</si>
  <si>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</si>
  <si>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</si>
  <si>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</si>
  <si>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</si>
  <si>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</si>
  <si>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</si>
  <si>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</si>
  <si>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</si>
  <si>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</si>
  <si>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</si>
  <si>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</si>
  <si>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</si>
  <si>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</si>
  <si>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</si>
  <si>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</si>
  <si>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</si>
  <si>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</si>
  <si>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</si>
  <si>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</si>
  <si>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</si>
  <si>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</si>
  <si>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</si>
  <si>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</si>
  <si>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</si>
  <si>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</si>
  <si>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</si>
  <si>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</si>
  <si>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</si>
  <si>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</si>
  <si>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</si>
  <si>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</si>
  <si>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</si>
  <si>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</si>
  <si>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</si>
  <si>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</si>
  <si>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</si>
  <si>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</si>
  <si>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</si>
  <si>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</si>
  <si>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</si>
  <si>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</si>
  <si>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</si>
  <si>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</si>
  <si>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</si>
  <si>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</si>
  <si>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</si>
  <si>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</si>
  <si>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</si>
  <si>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</si>
  <si>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</si>
  <si>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</si>
  <si>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</si>
  <si>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</si>
  <si>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</si>
  <si>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</si>
  <si>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</si>
  <si>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</si>
  <si>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</si>
  <si>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</si>
  <si>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</si>
  <si>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</si>
  <si>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</si>
  <si>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</si>
  <si>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</si>
  <si>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</si>
  <si>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</si>
  <si>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</si>
  <si>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</si>
  <si>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</si>
  <si>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</si>
  <si>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</si>
  <si>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</si>
  <si>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</si>
  <si>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</si>
  <si>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</si>
  <si>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</si>
  <si>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</si>
  <si>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</si>
  <si>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</si>
  <si>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</si>
  <si>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</si>
  <si>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</si>
  <si>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</si>
  <si>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</si>
  <si>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</si>
  <si>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</si>
  <si>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</si>
  <si>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</si>
  <si>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</si>
  <si>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</si>
  <si>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</si>
  <si>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</si>
  <si>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</si>
  <si>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</si>
  <si>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</si>
  <si>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</si>
  <si>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</si>
  <si>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</si>
  <si>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</si>
  <si>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</si>
  <si>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</si>
  <si>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</si>
  <si>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</si>
  <si>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</si>
  <si>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</si>
  <si>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</si>
  <si>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</si>
  <si>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</si>
  <si>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</si>
  <si>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</si>
  <si>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</si>
  <si>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</si>
  <si>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</si>
  <si>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</si>
  <si>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</si>
  <si>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</si>
  <si>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</si>
  <si>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</si>
  <si>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</si>
  <si>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</si>
  <si>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</si>
  <si>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</si>
  <si>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</si>
  <si>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</si>
  <si>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</si>
  <si>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</si>
  <si>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</si>
  <si>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</si>
  <si>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</si>
  <si>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</si>
  <si>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</si>
  <si>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</si>
  <si>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</si>
  <si>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</si>
  <si>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</si>
  <si>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</si>
  <si>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</si>
  <si>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</si>
  <si>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</si>
  <si>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</si>
  <si>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</si>
  <si>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</si>
  <si>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</si>
  <si>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</si>
  <si>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</si>
  <si>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</si>
  <si>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</si>
  <si>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</si>
  <si>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</si>
  <si>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</si>
  <si>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</si>
  <si>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</si>
  <si>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</si>
  <si>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</si>
  <si>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</si>
  <si>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</si>
  <si>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</si>
  <si>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</si>
  <si>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</si>
  <si>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</si>
  <si>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</si>
  <si>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</si>
  <si>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</si>
  <si>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</si>
  <si>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</si>
  <si>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</si>
  <si>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</si>
  <si>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</si>
  <si>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</si>
  <si>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</si>
  <si>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</si>
  <si>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</si>
  <si>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</si>
  <si>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</si>
  <si>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</si>
  <si>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</si>
  <si>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</si>
  <si>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</si>
  <si>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</si>
  <si>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</si>
  <si>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</si>
  <si>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</si>
  <si>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</si>
  <si>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</si>
  <si>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</si>
  <si>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</si>
  <si>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</si>
  <si>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</si>
  <si>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</si>
  <si>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</si>
  <si>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</si>
  <si>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</si>
  <si>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</si>
  <si>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</si>
  <si>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</si>
  <si>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</si>
  <si>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</si>
  <si>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</si>
  <si>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</si>
  <si>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</si>
  <si>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</si>
  <si>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</si>
  <si>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</si>
  <si>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</si>
  <si>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</si>
  <si>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</si>
  <si>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</si>
  <si>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</si>
  <si>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</si>
  <si>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</si>
  <si>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</si>
  <si>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</si>
  <si>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</si>
  <si>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</si>
  <si>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</si>
  <si>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</si>
  <si>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</si>
  <si>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</si>
  <si>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</si>
  <si>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</si>
  <si>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</si>
  <si>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</si>
  <si>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</si>
  <si>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</si>
  <si>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</si>
  <si>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</si>
  <si>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</si>
  <si>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</si>
  <si>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</si>
  <si>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</si>
  <si>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</si>
  <si>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</si>
  <si>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</si>
  <si>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</si>
  <si>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</si>
  <si>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</si>
  <si>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</si>
  <si>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</si>
  <si>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</si>
  <si>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</si>
  <si>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</si>
  <si>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</si>
  <si>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</si>
  <si>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</si>
  <si>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</si>
  <si>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</si>
  <si>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</si>
  <si>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</si>
  <si>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</si>
  <si>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</si>
  <si>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</si>
  <si>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</si>
  <si>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</si>
  <si>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</si>
  <si>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</si>
  <si>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</si>
  <si>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</si>
  <si>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</si>
  <si>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</si>
  <si>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</si>
  <si>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</si>
  <si>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</si>
  <si>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</si>
  <si>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</si>
  <si>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</si>
  <si>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</si>
  <si>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</si>
  <si>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</si>
  <si>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</si>
  <si>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</si>
  <si>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</si>
  <si>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</si>
  <si>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</si>
  <si>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</si>
  <si>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</si>
  <si>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</si>
  <si>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</si>
  <si>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</si>
  <si>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</si>
  <si>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</si>
  <si>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</si>
  <si>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</si>
  <si>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</si>
  <si>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</si>
  <si>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</si>
  <si>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</si>
  <si>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</si>
  <si>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</si>
  <si>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</si>
  <si>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</si>
  <si>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</si>
  <si>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</si>
  <si>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</si>
  <si>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</si>
  <si>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</si>
  <si>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</si>
  <si>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</si>
  <si>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</si>
  <si>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</si>
  <si>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</si>
  <si>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</si>
  <si>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</si>
  <si>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</si>
  <si>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</si>
  <si>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</si>
  <si>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</si>
  <si>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</si>
  <si>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</si>
  <si>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</si>
  <si>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</si>
  <si>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</si>
  <si>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</si>
  <si>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</si>
  <si>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</si>
  <si>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</si>
  <si>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</si>
  <si>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</si>
  <si>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</si>
  <si>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</si>
  <si>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</si>
  <si>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</si>
  <si>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</si>
  <si>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</si>
  <si>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</si>
  <si>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</si>
  <si>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</si>
  <si>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</si>
  <si>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</si>
  <si>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</si>
  <si>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</si>
  <si>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</si>
  <si>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</si>
  <si>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</si>
  <si>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</si>
  <si>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</si>
  <si>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</si>
  <si>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</si>
  <si>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</si>
  <si>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</si>
  <si>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</si>
  <si>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</si>
  <si>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</si>
  <si>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</si>
  <si>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</si>
  <si>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</si>
  <si>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</si>
  <si>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</si>
  <si>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</si>
  <si>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</si>
  <si>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</si>
  <si>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</si>
  <si>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</si>
  <si>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</si>
  <si>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</si>
  <si>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</si>
  <si>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</si>
  <si>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</si>
  <si>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</si>
  <si>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</si>
  <si>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</si>
  <si>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</si>
  <si>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</si>
  <si>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</si>
  <si>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</si>
  <si>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</si>
  <si>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</si>
  <si>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</si>
  <si>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</si>
  <si>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</si>
  <si>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</si>
  <si>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</si>
  <si>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</si>
  <si>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</si>
  <si>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</si>
  <si>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</si>
  <si>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</si>
  <si>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</si>
  <si>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</si>
  <si>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</si>
  <si>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</si>
  <si>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</si>
  <si>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</si>
  <si>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</si>
  <si>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</si>
  <si>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</si>
  <si>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</si>
  <si>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</si>
  <si>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</si>
  <si>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</si>
  <si>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</si>
  <si>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</si>
  <si>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</si>
  <si>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</si>
  <si>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</si>
  <si>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</si>
  <si>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</si>
  <si>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</si>
  <si>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</si>
  <si>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</si>
  <si>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</si>
  <si>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</si>
  <si>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</si>
  <si>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</si>
  <si>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</si>
  <si>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</si>
  <si>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</si>
  <si>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</si>
  <si>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</si>
  <si>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</si>
  <si>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</si>
  <si>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</si>
  <si>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</si>
  <si>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</si>
  <si>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</si>
  <si>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</si>
  <si>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</si>
  <si>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</si>
  <si>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</si>
  <si>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</si>
  <si>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</si>
  <si>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</si>
  <si>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</si>
  <si>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</si>
  <si>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</si>
  <si>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</si>
  <si>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</si>
  <si>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</si>
  <si>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</si>
  <si>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</si>
  <si>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</si>
  <si>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</si>
  <si>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</si>
  <si>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</si>
  <si>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</si>
  <si>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</si>
  <si>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</si>
  <si>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</si>
  <si>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</si>
  <si>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</si>
  <si>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</si>
  <si>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</si>
  <si>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</si>
  <si>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</si>
  <si>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</si>
  <si>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</si>
  <si>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</si>
  <si>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</si>
  <si>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</si>
  <si>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</si>
  <si>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</si>
  <si>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</si>
  <si>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</si>
  <si>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</si>
  <si>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</si>
  <si>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</si>
  <si>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</si>
  <si>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</si>
  <si>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</si>
  <si>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</si>
  <si>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</si>
  <si>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</si>
  <si>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</si>
  <si>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</si>
  <si>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</si>
  <si>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</si>
  <si>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</si>
  <si>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</si>
  <si>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</si>
  <si>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</si>
  <si>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</si>
  <si>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</si>
  <si>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</si>
  <si>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</si>
  <si>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</si>
  <si>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</si>
  <si>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</si>
  <si>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</si>
  <si>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</si>
  <si>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</si>
  <si>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</si>
  <si>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</si>
  <si>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</si>
  <si>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</si>
  <si>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</si>
  <si>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</si>
  <si>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</si>
  <si>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</si>
  <si>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</si>
  <si>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</si>
  <si>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</si>
  <si>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</si>
  <si>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</si>
  <si>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</si>
  <si>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</si>
  <si>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</si>
  <si>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</si>
  <si>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</si>
  <si>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</si>
  <si>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</si>
  <si>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</si>
  <si>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</si>
  <si>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</si>
  <si>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</si>
  <si>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</si>
  <si>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</si>
  <si>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</si>
  <si>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</si>
  <si>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</si>
  <si>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</si>
  <si>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</si>
  <si>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</si>
  <si>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</si>
  <si>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</si>
  <si>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</si>
  <si>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</si>
  <si>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</si>
  <si>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</si>
  <si>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</si>
  <si>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</si>
  <si>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</si>
  <si>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</si>
  <si>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</si>
  <si>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</si>
  <si>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</si>
  <si>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</si>
  <si>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</si>
  <si>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</si>
  <si>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</si>
  <si>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</si>
  <si>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</si>
  <si>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</si>
  <si>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</si>
  <si>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</si>
  <si>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</si>
  <si>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</si>
  <si>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</si>
  <si>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</si>
  <si>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</si>
  <si>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</si>
  <si>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</si>
  <si>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</si>
  <si>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</si>
  <si>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</si>
  <si>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</si>
  <si>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</si>
  <si>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</si>
  <si>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</si>
  <si>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</si>
  <si>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</si>
  <si>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</si>
  <si>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</si>
  <si>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</si>
  <si>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</si>
  <si>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</si>
  <si>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</si>
  <si>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</si>
  <si>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</si>
  <si>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</si>
  <si>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</si>
  <si>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</si>
  <si>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</si>
  <si>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</si>
  <si>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</si>
  <si>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</si>
  <si>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</si>
  <si>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</si>
  <si>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</si>
  <si>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</si>
  <si>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</si>
  <si>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</si>
  <si>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</si>
  <si>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</si>
  <si>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</si>
  <si>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</si>
  <si>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</si>
  <si>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</si>
  <si>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</si>
  <si>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</si>
  <si>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</si>
  <si>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</si>
  <si>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</si>
  <si>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</si>
  <si>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</si>
  <si>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</si>
  <si>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</si>
  <si>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</si>
  <si>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</si>
  <si>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</si>
  <si>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</si>
  <si>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</si>
  <si>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</si>
  <si>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</si>
  <si>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</si>
  <si>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</si>
  <si>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</si>
  <si>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</si>
  <si>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</si>
  <si>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</si>
  <si>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</si>
  <si>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</si>
  <si>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</si>
  <si>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</si>
  <si>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</si>
  <si>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</si>
  <si>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</si>
  <si>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</si>
  <si>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</si>
  <si>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</si>
  <si>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</si>
  <si>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</si>
  <si>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</si>
  <si>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</si>
  <si>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</si>
  <si>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</si>
  <si>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</si>
  <si>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</si>
  <si>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</si>
  <si>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</si>
  <si>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</si>
  <si>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</si>
  <si>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</si>
  <si>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</si>
  <si>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</si>
  <si>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</si>
  <si>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</si>
  <si>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</si>
  <si>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</si>
  <si>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</si>
  <si>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</si>
  <si>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</si>
  <si>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</si>
  <si>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</si>
  <si>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</si>
  <si>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</si>
  <si>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</si>
  <si>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</si>
  <si>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</si>
  <si>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</si>
  <si>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</si>
  <si>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</si>
  <si>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</si>
  <si>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</si>
  <si>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</si>
  <si>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</si>
  <si>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</si>
  <si>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</si>
  <si>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</si>
  <si>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</si>
  <si>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</si>
  <si>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</si>
  <si>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</si>
  <si>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</si>
  <si>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</si>
  <si>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</si>
  <si>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</si>
  <si>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</si>
  <si>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</si>
  <si>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</si>
  <si>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</si>
  <si>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</si>
  <si>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</si>
  <si>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</si>
  <si>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</si>
  <si>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</si>
  <si>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</si>
  <si>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</si>
  <si>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</si>
  <si>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</si>
  <si>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</si>
  <si>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</si>
  <si>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</si>
  <si>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</si>
  <si>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</si>
  <si>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</si>
  <si>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</si>
  <si>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</si>
  <si>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</si>
  <si>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</si>
  <si>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</si>
  <si>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</si>
  <si>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</si>
  <si>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</si>
  <si>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</si>
  <si>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</si>
  <si>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</si>
  <si>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</si>
  <si>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</si>
  <si>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</si>
  <si>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</si>
  <si>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</si>
  <si>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</si>
  <si>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</si>
  <si>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</si>
  <si>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</si>
  <si>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</si>
  <si>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</si>
  <si>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</si>
  <si>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</si>
  <si>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</si>
  <si>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</si>
  <si>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</si>
  <si>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</si>
  <si>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</si>
  <si>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</si>
  <si>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</si>
  <si>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</si>
  <si>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</si>
  <si>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</si>
  <si>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</si>
  <si>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</si>
  <si>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</si>
  <si>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</si>
  <si>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</si>
  <si>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</si>
  <si>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</si>
  <si>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</si>
  <si>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</si>
  <si>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</si>
  <si>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</si>
  <si>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</si>
  <si>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</si>
  <si>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</si>
  <si>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</si>
  <si>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</si>
  <si>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</si>
  <si>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</si>
  <si>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</si>
  <si>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</si>
  <si>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</si>
  <si>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</si>
  <si>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</si>
  <si>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</si>
  <si>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</si>
  <si>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</si>
  <si>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</si>
  <si>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</si>
  <si>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</si>
  <si>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</si>
  <si>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</si>
  <si>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</si>
  <si>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</si>
  <si>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</si>
  <si>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</si>
  <si>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</si>
  <si>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</si>
  <si>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</si>
  <si>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</si>
  <si>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</si>
  <si>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</si>
  <si>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</si>
  <si>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</si>
  <si>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</si>
  <si>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</si>
  <si>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</si>
  <si>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</si>
  <si>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</si>
  <si>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</si>
  <si>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</si>
  <si>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</si>
  <si>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</si>
  <si>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</si>
  <si>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</si>
  <si>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</si>
  <si>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</si>
  <si>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</si>
  <si>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</si>
  <si>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</si>
  <si>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</si>
  <si>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</si>
  <si>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</si>
  <si>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</si>
  <si>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</si>
  <si>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</si>
  <si>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</si>
  <si>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</si>
  <si>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</si>
  <si>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</si>
  <si>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</si>
  <si>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</si>
  <si>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</si>
  <si>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</si>
  <si>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</si>
  <si>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</si>
  <si>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</si>
  <si>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</si>
  <si>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</si>
  <si>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</si>
  <si>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</si>
  <si>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</si>
  <si>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</si>
  <si>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</si>
  <si>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</si>
  <si>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</si>
  <si>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</si>
  <si>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</si>
  <si>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</si>
  <si>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</si>
  <si>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</si>
  <si>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</si>
  <si>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</si>
  <si>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</si>
  <si>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</si>
  <si>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</si>
  <si>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</si>
  <si>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</si>
  <si>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</si>
  <si>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</si>
  <si>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</si>
  <si>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</si>
  <si>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</si>
  <si>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</si>
  <si>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</si>
  <si>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</si>
  <si>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</si>
  <si>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</si>
  <si>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</si>
  <si>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</si>
  <si>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</si>
  <si>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</si>
  <si>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</si>
  <si>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</si>
  <si>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</si>
  <si>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</si>
  <si>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</si>
  <si>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</si>
  <si>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</si>
  <si>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</si>
  <si>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</si>
  <si>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</si>
  <si>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</si>
  <si>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</si>
  <si>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</si>
  <si>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</si>
  <si>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</si>
  <si>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</si>
  <si>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</si>
  <si>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</si>
  <si>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</si>
  <si>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</si>
  <si>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</si>
  <si>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</si>
  <si>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</si>
  <si>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</si>
  <si>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</si>
  <si>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</si>
  <si>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</si>
  <si>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</si>
  <si>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</si>
  <si>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</si>
  <si>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</si>
  <si>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</si>
  <si>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</si>
  <si>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</si>
  <si>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</si>
  <si>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</si>
  <si>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</si>
  <si>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</si>
  <si>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</si>
  <si>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</si>
  <si>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</si>
  <si>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</si>
  <si>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</si>
  <si>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</si>
  <si>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</si>
  <si>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</si>
  <si>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</si>
  <si>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</si>
  <si>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</si>
  <si>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</si>
  <si>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</si>
  <si>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</si>
  <si>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</si>
  <si>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</si>
  <si>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</si>
  <si>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</si>
  <si>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</si>
  <si>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</si>
  <si>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</si>
  <si>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</si>
  <si>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</si>
  <si>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</si>
  <si>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</si>
  <si>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</si>
  <si>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</si>
  <si>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</si>
  <si>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</si>
  <si>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</si>
  <si>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</si>
  <si>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</si>
  <si>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</si>
  <si>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</si>
  <si>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</si>
  <si>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</si>
  <si>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</si>
  <si>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</si>
  <si>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</si>
  <si>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</si>
  <si>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</si>
  <si>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</si>
  <si>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</si>
  <si>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</si>
  <si>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</si>
  <si>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</si>
  <si>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</si>
  <si>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</si>
  <si>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</si>
  <si>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</si>
  <si>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</si>
  <si>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</si>
  <si>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</si>
  <si>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</si>
  <si>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</si>
  <si>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</si>
  <si>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</si>
  <si>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</si>
  <si>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</si>
  <si>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</si>
  <si>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</si>
  <si>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</si>
  <si>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</si>
  <si>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</si>
  <si>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</si>
  <si>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</si>
  <si>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</si>
  <si>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</si>
  <si>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</si>
  <si>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</si>
  <si>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</si>
  <si>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</si>
  <si>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</si>
  <si>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</si>
  <si>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</si>
  <si>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</si>
  <si>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</si>
  <si>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</si>
  <si>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</si>
  <si>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</si>
  <si>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</si>
  <si>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</si>
  <si>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</si>
  <si>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</si>
  <si>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</si>
  <si>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</si>
  <si>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</si>
  <si>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</si>
  <si>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</si>
  <si>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</si>
  <si>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</si>
  <si>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</si>
  <si>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</si>
  <si>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</si>
  <si>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</si>
  <si>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</si>
  <si>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</si>
  <si>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</si>
  <si>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</si>
  <si>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</si>
  <si>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</si>
  <si>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</si>
  <si>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</si>
  <si>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</si>
  <si>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</si>
  <si>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</si>
  <si>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</si>
  <si>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</si>
  <si>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</si>
  <si>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</si>
  <si>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</si>
  <si>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</si>
  <si>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</si>
  <si>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</si>
  <si>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</si>
  <si>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</si>
  <si>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</si>
  <si>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</si>
  <si>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</si>
  <si>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</si>
  <si>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</si>
  <si>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</si>
  <si>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</si>
  <si>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</si>
  <si>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</si>
  <si>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</si>
  <si>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</si>
  <si>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</si>
  <si>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</si>
  <si>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</si>
  <si>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</si>
  <si>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</si>
  <si>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</si>
  <si>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</si>
  <si>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</si>
  <si>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</si>
  <si>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</si>
  <si>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</si>
  <si>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</si>
  <si>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</si>
  <si>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</si>
  <si>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</si>
  <si>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</si>
  <si>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</si>
  <si>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</si>
  <si>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</si>
  <si>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</si>
  <si>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</si>
  <si>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</si>
  <si>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</si>
  <si>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</si>
  <si>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</si>
  <si>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</si>
  <si>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</si>
  <si>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</si>
  <si>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</si>
  <si>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</si>
  <si>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</si>
  <si>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</si>
  <si>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</si>
  <si>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</si>
  <si>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</si>
  <si>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</si>
  <si>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</si>
  <si>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</si>
  <si>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</si>
  <si>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</si>
  <si>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</si>
  <si>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</si>
  <si>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</si>
  <si>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</si>
  <si>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</si>
  <si>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</si>
  <si>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</si>
  <si>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</si>
  <si>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</si>
  <si>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</si>
  <si>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</si>
  <si>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</si>
  <si>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</si>
  <si>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</si>
  <si>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</si>
  <si>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</si>
  <si>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</si>
  <si>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</si>
  <si>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</si>
  <si>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</si>
  <si>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</si>
  <si>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</si>
  <si>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</si>
  <si>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</si>
  <si>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</si>
  <si>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</si>
  <si>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</si>
  <si>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</si>
  <si>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</si>
  <si>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</si>
  <si>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</si>
  <si>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</si>
  <si>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</si>
  <si>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</si>
  <si>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</si>
  <si>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</si>
  <si>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</si>
  <si>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</si>
  <si>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</si>
  <si>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</si>
  <si>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</si>
  <si>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</si>
  <si>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</si>
  <si>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</si>
  <si>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</si>
  <si>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</si>
  <si>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</si>
  <si>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</si>
  <si>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</si>
  <si>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</si>
  <si>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</si>
  <si>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</si>
  <si>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</si>
  <si>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</si>
  <si>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</si>
  <si>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</si>
  <si>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</si>
  <si>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</si>
  <si>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</si>
  <si>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</si>
  <si>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</si>
  <si>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</si>
  <si>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</si>
  <si>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</si>
  <si>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</si>
  <si>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</si>
  <si>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</si>
  <si>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</si>
  <si>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</si>
  <si>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</si>
  <si>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</si>
  <si>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</si>
  <si>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</si>
  <si>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</si>
  <si>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</si>
  <si>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</si>
  <si>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</si>
  <si>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</si>
  <si>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</si>
  <si>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</si>
  <si>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</si>
  <si>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</si>
  <si>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</si>
  <si>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</si>
  <si>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</si>
  <si>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</si>
  <si>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</si>
  <si>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</si>
  <si>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</si>
  <si>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</si>
  <si>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</si>
  <si>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</si>
  <si>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</si>
  <si>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</si>
  <si>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</si>
  <si>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</si>
  <si>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</si>
  <si>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</si>
  <si>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</si>
  <si>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</si>
  <si>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</si>
  <si>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</si>
  <si>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</si>
  <si>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</si>
  <si>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</si>
  <si>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</si>
  <si>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</si>
  <si>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</si>
  <si>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</si>
  <si>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</si>
  <si>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</si>
  <si>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</si>
  <si>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</si>
  <si>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</si>
  <si>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</si>
  <si>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</si>
  <si>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</si>
  <si>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</si>
  <si>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</si>
  <si>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</si>
  <si>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</si>
  <si>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</si>
  <si>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</si>
  <si>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</si>
  <si>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</si>
  <si>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</si>
  <si>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</si>
  <si>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</si>
  <si>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</si>
  <si>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</si>
  <si>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</si>
  <si>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</si>
  <si>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</si>
  <si>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</si>
  <si>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</si>
  <si>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</si>
  <si>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</si>
  <si>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</si>
  <si>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</si>
  <si>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</si>
  <si>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</si>
  <si>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</si>
  <si>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</si>
  <si>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</si>
  <si>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</si>
  <si>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</si>
  <si>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</si>
  <si>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</si>
  <si>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</si>
  <si>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</si>
  <si>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</si>
  <si>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</si>
  <si>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</si>
  <si>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</si>
  <si>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</si>
  <si>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</si>
  <si>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</si>
  <si>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</si>
  <si>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</si>
  <si>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</si>
  <si>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</si>
  <si>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</si>
  <si>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</si>
  <si>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</si>
  <si>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</si>
  <si>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</si>
  <si>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</si>
  <si>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</si>
  <si>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</si>
  <si>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</si>
  <si>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</si>
  <si>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</si>
  <si>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</si>
  <si>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</si>
  <si>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</si>
  <si>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</si>
  <si>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</si>
  <si>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</si>
  <si>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</si>
  <si>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</si>
  <si>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</si>
  <si>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</si>
  <si>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</si>
  <si>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</si>
  <si>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</si>
  <si>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</si>
  <si>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</si>
  <si>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</si>
  <si>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</si>
  <si>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</si>
  <si>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</si>
  <si>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</si>
  <si>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</si>
  <si>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</si>
  <si>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</si>
  <si>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</si>
  <si>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</si>
  <si>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</si>
  <si>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</si>
  <si>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</si>
  <si>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</si>
  <si>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</si>
  <si>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</si>
  <si>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</si>
  <si>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</si>
  <si>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</si>
  <si>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</si>
  <si>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</si>
  <si>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</si>
  <si>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</si>
  <si>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</si>
  <si>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</si>
  <si>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</si>
  <si>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</si>
  <si>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</si>
  <si>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</si>
  <si>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</si>
  <si>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</si>
  <si>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</si>
  <si>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</si>
  <si>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</si>
  <si>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</si>
  <si>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</si>
  <si>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</si>
  <si>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</si>
  <si>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</si>
  <si>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</si>
  <si>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</si>
  <si>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</si>
  <si>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</si>
  <si>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</si>
  <si>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</si>
  <si>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</si>
  <si>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</si>
  <si>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</si>
  <si>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</si>
  <si>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</si>
  <si>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</si>
  <si>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</si>
  <si>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</si>
  <si>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</si>
  <si>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</si>
  <si>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</si>
  <si>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</si>
  <si>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</si>
  <si>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</si>
  <si>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</si>
  <si>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</si>
  <si>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</si>
  <si>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</si>
  <si>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</si>
  <si>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</si>
  <si>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</si>
  <si>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</si>
  <si>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</si>
  <si>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</si>
  <si>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</si>
  <si>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</si>
  <si>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</si>
  <si>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</si>
  <si>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</si>
  <si>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</si>
  <si>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</si>
  <si>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</si>
  <si>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</si>
  <si>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</si>
  <si>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</si>
  <si>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</si>
  <si>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</si>
  <si>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</si>
  <si>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</si>
  <si>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</si>
  <si>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</si>
  <si>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</si>
  <si>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</si>
  <si>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</si>
  <si>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</si>
  <si>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</si>
  <si>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</si>
  <si>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</si>
  <si>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</si>
  <si>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</si>
  <si>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</si>
  <si>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</si>
  <si>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</si>
  <si>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</si>
  <si>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</si>
  <si>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</si>
  <si>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</si>
  <si>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</si>
  <si>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</si>
  <si>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</si>
  <si>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</si>
  <si>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</si>
  <si>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</si>
  <si>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</si>
  <si>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</si>
  <si>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</si>
  <si>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</si>
  <si>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</si>
  <si>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</si>
  <si>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</si>
  <si>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</si>
  <si>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</si>
  <si>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</si>
  <si>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</si>
  <si>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</si>
  <si>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</si>
  <si>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</si>
  <si>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</si>
  <si>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</si>
  <si>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</si>
  <si>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</si>
  <si>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</si>
  <si>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</si>
  <si>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</si>
  <si>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</si>
  <si>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</si>
  <si>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</si>
  <si>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</si>
  <si>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</si>
  <si>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</si>
  <si>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</si>
  <si>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</si>
  <si>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</si>
  <si>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</si>
  <si>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</si>
  <si>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</si>
  <si>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</si>
  <si>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</si>
  <si>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</si>
  <si>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</si>
  <si>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</si>
  <si>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</si>
  <si>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</si>
  <si>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</si>
  <si>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</si>
  <si>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</si>
  <si>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</si>
  <si>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</si>
  <si>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</si>
  <si>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</si>
  <si>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</si>
  <si>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</si>
  <si>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</si>
  <si>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</si>
  <si>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</si>
  <si>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</si>
  <si>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</si>
  <si>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</si>
  <si>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</si>
  <si>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</si>
  <si>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</si>
  <si>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</si>
  <si>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</si>
  <si>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</si>
  <si>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</si>
  <si>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</si>
  <si>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</si>
  <si>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</si>
  <si>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</si>
  <si>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</si>
  <si>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</si>
  <si>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</si>
  <si>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</si>
  <si>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</si>
  <si>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</si>
  <si>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</si>
  <si>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</si>
  <si>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</si>
  <si>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</si>
  <si>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</si>
  <si>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</si>
  <si>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</si>
  <si>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</si>
  <si>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</si>
  <si>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</si>
  <si>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</si>
  <si>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</si>
  <si>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</si>
  <si>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</si>
  <si>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</si>
  <si>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</si>
  <si>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</si>
  <si>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</si>
  <si>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</si>
  <si>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</si>
  <si>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</si>
  <si>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</si>
  <si>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</si>
  <si>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</si>
  <si>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</si>
  <si>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</si>
  <si>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</si>
  <si>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</si>
  <si>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</si>
  <si>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</si>
  <si>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</si>
  <si>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</si>
  <si>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</si>
  <si>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</si>
  <si>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</si>
  <si>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</si>
  <si>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</si>
  <si>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</si>
  <si>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</si>
  <si>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</si>
  <si>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</si>
  <si>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</si>
  <si>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</si>
  <si>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</si>
  <si>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</si>
  <si>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</si>
  <si>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</si>
  <si>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</si>
  <si>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</si>
  <si>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</si>
  <si>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</si>
  <si>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</si>
  <si>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</si>
  <si>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</si>
  <si>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</si>
  <si>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</si>
  <si>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</si>
  <si>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</si>
  <si>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</si>
  <si>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</si>
  <si>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</si>
  <si>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</si>
  <si>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</si>
  <si>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</si>
  <si>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</si>
  <si>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</si>
  <si>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</si>
  <si>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</si>
  <si>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</si>
  <si>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</si>
  <si>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</si>
  <si>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</si>
  <si>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</si>
  <si>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</si>
  <si>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</si>
  <si>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</si>
  <si>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</si>
  <si>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</si>
  <si>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</si>
  <si>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</si>
  <si>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</si>
  <si>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</si>
  <si>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</si>
  <si>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</si>
  <si>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</si>
  <si>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</si>
  <si>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</si>
  <si>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</si>
  <si>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</si>
  <si>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</si>
  <si>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</si>
  <si>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</si>
  <si>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</si>
  <si>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</si>
  <si>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</si>
  <si>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</si>
  <si>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</si>
  <si>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</si>
  <si>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</si>
  <si>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</si>
  <si>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</si>
  <si>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</si>
  <si>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</si>
  <si>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</si>
  <si>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</si>
  <si>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</si>
  <si>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</si>
  <si>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</si>
  <si>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</si>
  <si>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</si>
  <si>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</si>
  <si>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</si>
  <si>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</si>
  <si>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</si>
  <si>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</si>
  <si>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</si>
  <si>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</si>
  <si>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</si>
  <si>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</si>
  <si>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</si>
  <si>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</si>
  <si>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</si>
  <si>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</si>
  <si>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</si>
  <si>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</si>
  <si>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</si>
  <si>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</si>
  <si>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</si>
  <si>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</si>
  <si>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</si>
  <si>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</si>
  <si>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</si>
  <si>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</si>
  <si>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</si>
  <si>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</si>
  <si>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</si>
  <si>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</si>
  <si>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</si>
  <si>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</si>
  <si>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</si>
  <si>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</si>
  <si>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</si>
  <si>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</si>
  <si>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</si>
  <si>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</si>
  <si>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</si>
  <si>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</si>
  <si>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</si>
  <si>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</si>
  <si>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</si>
  <si>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</si>
  <si>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</si>
  <si>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</si>
  <si>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</si>
  <si>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</si>
  <si>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</si>
  <si>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</si>
  <si>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</si>
  <si>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</si>
  <si>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</si>
  <si>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</si>
  <si>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</si>
  <si>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</si>
  <si>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</si>
  <si>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</si>
  <si>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</si>
  <si>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</si>
  <si>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</si>
  <si>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</si>
  <si>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</si>
  <si>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</si>
  <si>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</si>
  <si>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</si>
  <si>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</si>
  <si>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</si>
  <si>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</si>
  <si>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</si>
  <si>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</si>
  <si>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</si>
  <si>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</si>
  <si>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</si>
  <si>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</si>
  <si>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</si>
  <si>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</si>
  <si>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</si>
  <si>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</si>
  <si>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</si>
  <si>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</si>
  <si>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</si>
  <si>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</si>
  <si>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</si>
  <si>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</si>
  <si>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</si>
  <si>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</si>
  <si>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</si>
  <si>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</si>
  <si>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</si>
  <si>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</si>
  <si>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</si>
  <si>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</si>
  <si>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</si>
  <si>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</si>
  <si>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</si>
  <si>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</si>
  <si>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</si>
  <si>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</si>
  <si>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</si>
  <si>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</si>
  <si>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</si>
  <si>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</si>
  <si>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</si>
  <si>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</si>
  <si>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</si>
  <si>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</si>
  <si>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</si>
  <si>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</si>
  <si>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</si>
  <si>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</si>
  <si>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</si>
  <si>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</si>
  <si>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</si>
  <si>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</si>
  <si>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</si>
  <si>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</si>
  <si>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</si>
  <si>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</si>
  <si>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</si>
  <si>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</si>
  <si>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</si>
  <si>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</si>
  <si>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</si>
  <si>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</si>
  <si>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</si>
  <si>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</si>
  <si>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</si>
  <si>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</si>
  <si>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</si>
  <si>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</si>
  <si>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</si>
  <si>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</si>
  <si>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</si>
  <si>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</si>
  <si>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</si>
  <si>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</si>
  <si>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</si>
  <si>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</si>
  <si>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</si>
  <si>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</si>
  <si>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</si>
  <si>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</si>
  <si>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</si>
  <si>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</si>
  <si>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</si>
  <si>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</si>
  <si>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</si>
  <si>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</si>
  <si>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</si>
  <si>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</si>
  <si>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</si>
  <si>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</si>
  <si>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</si>
  <si>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</si>
  <si>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</si>
  <si>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</si>
  <si>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</si>
  <si>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</si>
  <si>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</si>
  <si>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</si>
  <si>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</si>
  <si>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</si>
  <si>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</si>
  <si>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</si>
  <si>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</si>
  <si>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</si>
  <si>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</si>
  <si>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</si>
  <si>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</si>
  <si>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</si>
  <si>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</si>
  <si>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</si>
  <si>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</si>
  <si>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</si>
  <si>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</si>
  <si>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</si>
  <si>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</si>
  <si>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</si>
  <si>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</si>
  <si>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</si>
  <si>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</si>
  <si>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</si>
  <si>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</si>
  <si>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</si>
  <si>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</si>
  <si>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</si>
  <si>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</si>
  <si>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</si>
  <si>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</si>
  <si>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</si>
  <si>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</si>
  <si>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</si>
  <si>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</si>
  <si>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</si>
  <si>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</si>
  <si>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</si>
  <si>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</si>
  <si>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</si>
  <si>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</si>
  <si>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</si>
  <si>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</si>
  <si>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</si>
  <si>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</si>
  <si>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</si>
  <si>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</si>
  <si>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</si>
  <si>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</si>
  <si>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</si>
  <si>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</si>
  <si>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</si>
  <si>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</si>
  <si>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</si>
  <si>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</si>
  <si>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</si>
  <si>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</si>
  <si>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</si>
  <si>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</si>
  <si>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</si>
  <si>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</si>
  <si>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</si>
  <si>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</si>
  <si>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</si>
  <si>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</si>
  <si>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</si>
  <si>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</si>
  <si>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</si>
  <si>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</si>
  <si>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</si>
  <si>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</si>
  <si>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</si>
  <si>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</si>
  <si>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</si>
  <si>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</si>
  <si>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</si>
  <si>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</si>
  <si>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</si>
  <si>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</si>
  <si>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</si>
  <si>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</si>
  <si>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</si>
  <si>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</si>
  <si>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</si>
  <si>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</si>
  <si>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</si>
  <si>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</si>
  <si>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</si>
  <si>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</si>
  <si>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</si>
  <si>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</si>
  <si>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</si>
  <si>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</si>
  <si>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</si>
  <si>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</si>
  <si>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</si>
  <si>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</si>
  <si>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</si>
  <si>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</si>
  <si>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</si>
  <si>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</si>
  <si>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</si>
  <si>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</si>
  <si>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</si>
  <si>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</si>
  <si>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</si>
  <si>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</si>
  <si>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</si>
  <si>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</si>
  <si>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</si>
  <si>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</si>
  <si>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</si>
  <si>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</si>
  <si>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</si>
  <si>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</si>
  <si>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</si>
  <si>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</si>
  <si>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</si>
  <si>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</si>
  <si>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</si>
  <si>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</si>
  <si>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</si>
  <si>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</si>
  <si>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</si>
  <si>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</si>
  <si>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</si>
  <si>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</si>
  <si>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</si>
  <si>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</si>
  <si>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</si>
  <si>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</si>
  <si>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</si>
  <si>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</si>
  <si>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</si>
  <si>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</si>
  <si>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</si>
  <si>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</si>
  <si>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</si>
  <si>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</si>
  <si>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</si>
  <si>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</si>
  <si>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</si>
  <si>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</si>
  <si>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</si>
  <si>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</si>
  <si>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</si>
  <si>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</si>
  <si>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</si>
  <si>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</si>
  <si>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</si>
  <si>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</si>
  <si>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</si>
  <si>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</si>
  <si>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</si>
  <si>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</si>
  <si>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</si>
  <si>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</si>
  <si>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</si>
  <si>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</si>
  <si>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</si>
  <si>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</si>
  <si>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</si>
  <si>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</si>
  <si>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</si>
  <si>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</si>
  <si>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</si>
  <si>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</si>
  <si>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</si>
  <si>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</si>
  <si>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</si>
  <si>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</si>
  <si>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</si>
  <si>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</si>
  <si>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</si>
  <si>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</si>
  <si>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</si>
  <si>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</si>
  <si>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</si>
  <si>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</si>
  <si>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</si>
  <si>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</si>
  <si>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</si>
  <si>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</si>
  <si>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</si>
  <si>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</si>
  <si>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</si>
  <si>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</si>
  <si>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</si>
  <si>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</si>
  <si>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</si>
  <si>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</si>
  <si>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</si>
  <si>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</si>
  <si>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</si>
  <si>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</si>
  <si>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</si>
  <si>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</si>
  <si>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</si>
  <si>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</si>
  <si>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</si>
  <si>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</si>
  <si>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</si>
  <si>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</si>
  <si>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</si>
  <si>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</si>
  <si>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</si>
  <si>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</si>
  <si>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</si>
  <si>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</si>
  <si>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</si>
  <si>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</si>
  <si>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</si>
  <si>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</si>
  <si>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</si>
  <si>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</si>
  <si>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</si>
  <si>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</si>
  <si>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</si>
  <si>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</si>
  <si>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</si>
  <si>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</si>
  <si>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</si>
  <si>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</si>
  <si>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</si>
  <si>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</si>
  <si>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</si>
  <si>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</si>
  <si>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</si>
  <si>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</si>
  <si>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</si>
  <si>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</si>
  <si>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</si>
  <si>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</si>
  <si>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</si>
  <si>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</si>
  <si>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</si>
  <si>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</si>
  <si>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</si>
  <si>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</si>
  <si>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</si>
  <si>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</si>
  <si>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</si>
  <si>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</si>
  <si>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</si>
  <si>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</si>
  <si>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</si>
  <si>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</si>
  <si>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</si>
  <si>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</si>
  <si>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</si>
  <si>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</si>
  <si>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</si>
  <si>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</si>
  <si>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</si>
  <si>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</si>
  <si>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</si>
  <si>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</si>
  <si>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</si>
  <si>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</si>
  <si>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</si>
  <si>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</si>
  <si>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</si>
  <si>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</si>
  <si>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</si>
  <si>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</si>
  <si>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</si>
  <si>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</si>
  <si>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</si>
  <si>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</si>
  <si>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</si>
  <si>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</si>
  <si>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</si>
  <si>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</si>
  <si>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</si>
  <si>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</si>
  <si>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</si>
  <si>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</si>
  <si>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</si>
  <si>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</si>
  <si>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</si>
  <si>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</si>
  <si>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</si>
  <si>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</si>
  <si>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</si>
  <si>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</si>
  <si>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</si>
  <si>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</si>
  <si>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</si>
  <si>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</si>
  <si>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</si>
  <si>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</si>
  <si>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</si>
  <si>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</si>
  <si>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</si>
  <si>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</si>
  <si>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</si>
  <si>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</si>
  <si>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</si>
  <si>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</si>
  <si>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</si>
  <si>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</si>
  <si>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</si>
  <si>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</si>
  <si>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</si>
  <si>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</si>
  <si>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</si>
  <si>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</si>
  <si>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</si>
  <si>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</si>
  <si>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</si>
  <si>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</si>
  <si>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</si>
  <si>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</si>
  <si>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</si>
  <si>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</si>
  <si>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</si>
  <si>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</si>
  <si>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</si>
  <si>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</si>
  <si>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</si>
  <si>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</si>
  <si>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</si>
  <si>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</si>
  <si>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</si>
  <si>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</si>
  <si>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</si>
  <si>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</si>
  <si>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</si>
  <si>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</si>
  <si>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</si>
  <si>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</si>
  <si>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</si>
  <si>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</si>
  <si>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</si>
  <si>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</si>
  <si>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</si>
  <si>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</si>
  <si>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</si>
  <si>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</si>
  <si>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</si>
  <si>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</si>
  <si>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</si>
  <si>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</si>
  <si>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</si>
  <si>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</si>
  <si>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</si>
  <si>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</si>
  <si>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</si>
  <si>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</si>
  <si>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</si>
  <si>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</si>
  <si>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</si>
  <si>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</si>
  <si>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</si>
  <si>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</si>
  <si>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</si>
  <si>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</si>
  <si>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</si>
  <si>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</si>
  <si>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</si>
  <si>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</si>
  <si>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</si>
  <si>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</si>
  <si>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</si>
  <si>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</si>
  <si>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</si>
  <si>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</si>
  <si>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</si>
  <si>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</si>
  <si>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</si>
  <si>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</si>
  <si>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</si>
  <si>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</si>
  <si>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</si>
  <si>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</si>
  <si>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</si>
  <si>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</si>
  <si>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</si>
  <si>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</si>
  <si>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</si>
  <si>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</si>
  <si>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</si>
  <si>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</si>
  <si>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</si>
  <si>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</si>
  <si>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</si>
  <si>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</si>
  <si>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</si>
  <si>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</si>
  <si>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</si>
  <si>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</si>
  <si>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</si>
  <si>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</si>
  <si>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</si>
  <si>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</si>
  <si>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</si>
  <si>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</si>
  <si>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</si>
  <si>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</si>
  <si>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</si>
  <si>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</si>
  <si>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</si>
  <si>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</si>
  <si>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</si>
  <si>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</si>
  <si>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</si>
  <si>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</si>
  <si>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</si>
  <si>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</si>
  <si>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</si>
  <si>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</si>
  <si>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</si>
  <si>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</si>
  <si>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</si>
  <si>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</si>
  <si>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</si>
  <si>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</si>
  <si>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</si>
  <si>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</si>
  <si>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</si>
  <si>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</si>
  <si>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</si>
  <si>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</si>
  <si>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</si>
  <si>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</si>
  <si>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</si>
  <si>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</si>
  <si>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</si>
  <si>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</si>
  <si>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</si>
  <si>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</si>
  <si>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</si>
  <si>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</si>
  <si>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</si>
  <si>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</si>
  <si>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</si>
  <si>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</si>
  <si>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</si>
  <si>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</si>
  <si>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</si>
  <si>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</si>
  <si>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</si>
  <si>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</si>
  <si>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</si>
  <si>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</si>
  <si>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</si>
  <si>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</si>
  <si>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</si>
  <si>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</si>
  <si>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</si>
  <si>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</si>
  <si>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</si>
  <si>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</si>
  <si>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</si>
  <si>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</si>
  <si>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</si>
  <si>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</si>
  <si>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</si>
  <si>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</si>
  <si>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</si>
  <si>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</si>
  <si>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</si>
  <si>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</si>
  <si>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</si>
  <si>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</si>
  <si>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</si>
  <si>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</si>
  <si>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</si>
  <si>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</si>
  <si>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</si>
  <si>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</si>
  <si>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</si>
  <si>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</si>
  <si>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</si>
  <si>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</si>
  <si>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</si>
  <si>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</si>
  <si>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</si>
  <si>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</si>
  <si>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</si>
  <si>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</si>
  <si>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</si>
  <si>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</si>
  <si>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</si>
  <si>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</si>
  <si>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</si>
  <si>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</si>
  <si>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</si>
  <si>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</si>
  <si>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</si>
  <si>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</si>
  <si>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</si>
  <si>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</si>
  <si>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</si>
  <si>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</si>
  <si>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</si>
  <si>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</si>
  <si>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</si>
  <si>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</si>
  <si>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</si>
  <si>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</si>
  <si>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</si>
  <si>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</si>
  <si>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</si>
  <si>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</si>
  <si>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</si>
  <si>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</si>
  <si>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</si>
  <si>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</si>
  <si>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</si>
  <si>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</si>
  <si>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</si>
  <si>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</si>
  <si>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</si>
  <si>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</si>
  <si>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</si>
  <si>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</si>
  <si>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</si>
  <si>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</si>
  <si>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</si>
  <si>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</si>
  <si>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</si>
  <si>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</si>
  <si>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</si>
  <si>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</si>
  <si>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</si>
  <si>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</si>
  <si>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</si>
  <si>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</si>
  <si>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</si>
  <si>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</si>
  <si>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</si>
  <si>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</si>
  <si>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</si>
  <si>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</si>
  <si>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</si>
  <si>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</si>
  <si>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</si>
  <si>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</si>
  <si>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</si>
  <si>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</si>
  <si>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</si>
  <si>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</si>
  <si>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</si>
  <si>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</si>
  <si>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</si>
  <si>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</si>
  <si>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</si>
  <si>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</si>
  <si>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</si>
  <si>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</si>
  <si>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</si>
  <si>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</si>
  <si>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</si>
  <si>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</si>
  <si>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</si>
  <si>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</si>
  <si>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</si>
  <si>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</si>
  <si>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</si>
  <si>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</si>
  <si>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</si>
  <si>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</si>
  <si>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</si>
  <si>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</si>
  <si>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</si>
  <si>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</si>
  <si>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</si>
  <si>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</si>
  <si>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</si>
  <si>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</si>
  <si>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</si>
  <si>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</si>
  <si>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</si>
  <si>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</si>
  <si>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</si>
  <si>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</si>
  <si>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</si>
  <si>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</si>
  <si>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</si>
  <si>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</si>
  <si>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</si>
  <si>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</si>
  <si>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</si>
  <si>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</si>
  <si>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</si>
  <si>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</si>
  <si>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</si>
  <si>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</si>
  <si>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</si>
  <si>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</si>
  <si>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</si>
  <si>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</si>
  <si>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</si>
  <si>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</si>
  <si>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</si>
  <si>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</si>
  <si>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</si>
  <si>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</si>
  <si>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</si>
  <si>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</si>
  <si>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</si>
  <si>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</si>
  <si>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</si>
  <si>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</si>
  <si>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</si>
  <si>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</si>
  <si>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</si>
  <si>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</si>
  <si>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</si>
  <si>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</si>
  <si>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</si>
  <si>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</si>
  <si>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</si>
  <si>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</si>
  <si>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</si>
  <si>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</si>
  <si>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</si>
  <si>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</si>
  <si>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</si>
  <si>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</si>
  <si>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</si>
  <si>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</si>
  <si>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</si>
  <si>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</si>
  <si>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</si>
  <si>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</si>
  <si>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</si>
  <si>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</si>
  <si>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</si>
  <si>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</si>
  <si>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</si>
  <si>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</si>
  <si>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</si>
  <si>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</si>
  <si>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</si>
  <si>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</si>
  <si>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</si>
  <si>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</si>
  <si>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</si>
  <si>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</si>
  <si>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</si>
  <si>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</si>
  <si>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</si>
  <si>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</si>
  <si>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</si>
  <si>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</si>
  <si>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</si>
  <si>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</si>
  <si>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</si>
  <si>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</si>
  <si>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</si>
  <si>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</si>
  <si>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</si>
  <si>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</si>
  <si>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</si>
  <si>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</si>
  <si>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</si>
  <si>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</si>
  <si>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</si>
  <si>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</si>
  <si>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</si>
  <si>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</si>
  <si>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</si>
  <si>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</si>
  <si>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</si>
  <si>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</si>
  <si>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</si>
  <si>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</si>
  <si>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</si>
  <si>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</si>
  <si>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</si>
  <si>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</si>
  <si>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</si>
  <si>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</si>
  <si>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</si>
  <si>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</si>
  <si>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</si>
  <si>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</si>
  <si>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</si>
  <si>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</si>
  <si>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</si>
  <si>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</si>
  <si>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</si>
  <si>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</si>
  <si>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</si>
  <si>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</si>
  <si>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</si>
  <si>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</si>
  <si>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</si>
  <si>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</si>
  <si>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</si>
  <si>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</si>
  <si>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</si>
  <si>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</si>
  <si>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</si>
  <si>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</si>
  <si>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</si>
  <si>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</si>
  <si>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</si>
  <si>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</si>
  <si>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</si>
  <si>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</si>
  <si>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</si>
  <si>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</si>
  <si>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</si>
  <si>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</si>
  <si>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</si>
  <si>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</si>
  <si>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</si>
  <si>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</si>
  <si>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</si>
  <si>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</si>
  <si>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</si>
  <si>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</si>
  <si>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</si>
  <si>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</si>
  <si>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</si>
  <si>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</si>
  <si>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</si>
  <si>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</si>
  <si>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</si>
  <si>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</si>
  <si>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</si>
  <si>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</si>
  <si>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</si>
  <si>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</si>
  <si>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</si>
  <si>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</si>
  <si>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</si>
  <si>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</si>
  <si>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</si>
  <si>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</si>
  <si>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</si>
  <si>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</si>
  <si>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</si>
  <si>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</si>
  <si>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</si>
  <si>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</si>
  <si>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</si>
  <si>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</si>
  <si>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</si>
  <si>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</si>
  <si>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</si>
  <si>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</si>
  <si>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</si>
  <si>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</si>
  <si>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</si>
  <si>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</si>
  <si>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</si>
  <si>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</si>
  <si>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</si>
  <si>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</si>
  <si>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</si>
  <si>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</si>
  <si>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</si>
  <si>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</si>
  <si>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</si>
  <si>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</si>
  <si>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</si>
  <si>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</si>
  <si>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</si>
  <si>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</si>
  <si>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</si>
  <si>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</si>
  <si>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</si>
  <si>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</si>
  <si>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</si>
  <si>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</si>
  <si>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</si>
  <si>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</si>
  <si>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</si>
  <si>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</si>
  <si>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</si>
  <si>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</si>
  <si>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</si>
  <si>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</si>
  <si>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</si>
  <si>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</si>
  <si>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</si>
  <si>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</si>
  <si>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</si>
  <si>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</si>
  <si>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</si>
  <si>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</si>
  <si>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</si>
  <si>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</si>
  <si>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</si>
  <si>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</si>
  <si>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</si>
  <si>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</si>
  <si>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</si>
  <si>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</si>
  <si>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</si>
  <si>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</si>
  <si>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</si>
  <si>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</si>
  <si>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</si>
  <si>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</si>
  <si>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</si>
  <si>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</si>
  <si>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</si>
  <si>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</si>
  <si>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</si>
  <si>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</si>
  <si>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</si>
  <si>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</si>
  <si>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</si>
  <si>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</si>
  <si>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</si>
  <si>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</si>
  <si>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</si>
  <si>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</si>
  <si>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</si>
  <si>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</si>
  <si>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</si>
  <si>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</si>
  <si>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</si>
  <si>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</si>
  <si>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</si>
  <si>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</si>
  <si>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</si>
  <si>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</si>
  <si>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</si>
  <si>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</si>
  <si>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</si>
  <si>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</si>
  <si>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</si>
  <si>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</si>
  <si>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</si>
  <si>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</si>
  <si>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</si>
  <si>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</si>
  <si>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</si>
  <si>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</si>
  <si>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</si>
  <si>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</si>
  <si>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</si>
  <si>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</si>
  <si>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</si>
  <si>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</si>
  <si>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</si>
  <si>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</si>
  <si>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</si>
  <si>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</si>
  <si>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</si>
  <si>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</si>
  <si>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</si>
  <si>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</si>
  <si>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</si>
  <si>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</si>
  <si>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</si>
  <si>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</si>
  <si>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</si>
  <si>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</si>
  <si>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</si>
  <si>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</si>
  <si>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</si>
  <si>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</si>
  <si>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</si>
  <si>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</si>
  <si>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</si>
  <si>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</si>
  <si>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</si>
  <si>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</si>
  <si>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</si>
  <si>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</si>
  <si>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</si>
  <si>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</si>
  <si>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</si>
  <si>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</si>
  <si>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</si>
  <si>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</si>
  <si>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</si>
  <si>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</si>
  <si>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</si>
  <si>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</si>
  <si>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</si>
  <si>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</si>
  <si>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</si>
  <si>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</si>
  <si>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</si>
  <si>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</si>
  <si>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</si>
  <si>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</si>
  <si>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</si>
  <si>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</si>
  <si>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</si>
  <si>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</si>
  <si>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</si>
  <si>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</si>
  <si>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</si>
  <si>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</si>
  <si>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</si>
  <si>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</si>
  <si>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</si>
  <si>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</si>
  <si>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</si>
  <si>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</si>
  <si>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</si>
  <si>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</si>
  <si>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</si>
  <si>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</si>
  <si>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</si>
  <si>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</si>
  <si>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</si>
  <si>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</si>
  <si>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</si>
  <si>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</si>
  <si>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</si>
  <si>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</si>
  <si>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</si>
  <si>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</si>
  <si>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</si>
  <si>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</si>
  <si>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</si>
  <si>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</si>
  <si>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</si>
  <si>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</si>
  <si>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</si>
  <si>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</si>
  <si>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</si>
  <si>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</si>
  <si>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</si>
  <si>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</si>
  <si>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</si>
  <si>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</si>
  <si>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</si>
  <si>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</si>
  <si>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</si>
  <si>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</si>
  <si>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</si>
  <si>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</si>
  <si>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</si>
  <si>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</si>
  <si>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</si>
  <si>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</si>
  <si>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</si>
  <si>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</si>
  <si>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</si>
  <si>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</si>
  <si>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</si>
  <si>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</si>
  <si>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</si>
  <si>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</si>
  <si>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</si>
  <si>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</si>
  <si>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</si>
  <si>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</si>
  <si>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</si>
  <si>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</si>
  <si>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</si>
  <si>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</si>
  <si>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</si>
  <si>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</si>
  <si>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</si>
  <si>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</si>
  <si>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</si>
  <si>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</si>
  <si>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</si>
  <si>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</si>
  <si>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</si>
  <si>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</si>
  <si>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</si>
  <si>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</si>
  <si>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</si>
  <si>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</si>
  <si>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</si>
  <si>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</si>
  <si>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</si>
  <si>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</si>
  <si>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</si>
  <si>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</si>
  <si>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</si>
  <si>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</si>
  <si>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</si>
  <si>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</si>
  <si>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</si>
  <si>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</si>
  <si>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</si>
  <si>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</si>
  <si>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</si>
  <si>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</si>
  <si>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</si>
  <si>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</si>
  <si>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</si>
  <si>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</si>
  <si>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</si>
  <si>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</si>
  <si>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</si>
  <si>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</si>
  <si>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</si>
  <si>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</si>
  <si>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</si>
  <si>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</si>
  <si>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</si>
  <si>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</si>
  <si>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</si>
  <si>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</si>
  <si>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</si>
  <si>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</si>
  <si>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</si>
  <si>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</si>
  <si>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</si>
  <si>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</si>
  <si>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</si>
  <si>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</si>
  <si>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</si>
  <si>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</si>
  <si>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</si>
  <si>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</si>
  <si>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</si>
  <si>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</si>
  <si>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</si>
  <si>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</si>
  <si>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</si>
  <si>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</si>
  <si>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</si>
  <si>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</si>
  <si>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</si>
  <si>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</si>
  <si>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</si>
  <si>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</si>
  <si>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</si>
  <si>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</si>
  <si>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</si>
  <si>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</si>
  <si>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</si>
  <si>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</si>
  <si>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</si>
  <si>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</si>
  <si>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</si>
  <si>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</si>
  <si>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</si>
  <si>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</si>
  <si>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</si>
  <si>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</si>
  <si>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</si>
  <si>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</si>
  <si>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</si>
  <si>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</si>
  <si>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</si>
  <si>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</si>
  <si>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</si>
  <si>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</si>
  <si>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</si>
  <si>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</si>
  <si>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</si>
  <si>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</si>
  <si>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</si>
  <si>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</si>
  <si>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</si>
  <si>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</si>
  <si>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</si>
  <si>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</si>
  <si>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</si>
  <si>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</si>
  <si>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</si>
  <si>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</si>
  <si>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</si>
  <si>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</si>
  <si>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</si>
  <si>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</si>
  <si>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</si>
  <si>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</si>
  <si>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</si>
  <si>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</si>
  <si>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</si>
  <si>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</si>
  <si>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</si>
  <si>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</si>
  <si>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</si>
  <si>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</si>
  <si>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</si>
  <si>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</si>
  <si>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</si>
  <si>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</si>
  <si>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</si>
  <si>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</si>
  <si>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</si>
  <si>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</si>
  <si>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</si>
  <si>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</si>
  <si>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</si>
  <si>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</si>
  <si>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</si>
  <si>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</si>
  <si>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</si>
  <si>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</si>
  <si>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</si>
  <si>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</si>
  <si>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</si>
  <si>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</si>
  <si>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</si>
  <si>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</si>
  <si>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</si>
  <si>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</si>
  <si>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</si>
  <si>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</si>
  <si>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</si>
  <si>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</si>
  <si>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</si>
  <si>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</si>
  <si>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</si>
  <si>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</si>
  <si>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</si>
  <si>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</si>
  <si>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</si>
  <si>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</si>
  <si>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</si>
  <si>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</si>
  <si>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</si>
  <si>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</si>
  <si>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</si>
  <si>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</si>
  <si>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</si>
  <si>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</si>
  <si>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</si>
  <si>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</si>
  <si>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</si>
  <si>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</si>
  <si>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</si>
  <si>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</si>
  <si>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</si>
  <si>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</si>
  <si>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</si>
  <si>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</si>
  <si>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</si>
  <si>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</si>
  <si>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</si>
  <si>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</si>
  <si>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</si>
  <si>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</si>
  <si>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</si>
  <si>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</si>
  <si>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</si>
  <si>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</si>
  <si>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</si>
  <si>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</si>
  <si>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</si>
  <si>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</si>
  <si>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</si>
  <si>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</si>
  <si>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</si>
  <si>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</si>
  <si>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</si>
  <si>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</si>
  <si>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</si>
  <si>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</si>
  <si>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</si>
  <si>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</si>
  <si>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</si>
  <si>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</si>
  <si>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</si>
  <si>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</si>
  <si>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</si>
  <si>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</si>
  <si>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</si>
  <si>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</si>
  <si>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</si>
  <si>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</si>
  <si>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</si>
  <si>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</si>
  <si>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</si>
  <si>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</si>
  <si>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</si>
  <si>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</si>
  <si>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</si>
  <si>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</si>
  <si>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</si>
  <si>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</si>
  <si>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</si>
  <si>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</si>
  <si>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</si>
  <si>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</si>
  <si>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</si>
  <si>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</si>
  <si>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</si>
  <si>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</si>
  <si>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</si>
  <si>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</si>
  <si>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</si>
  <si>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</si>
  <si>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</si>
  <si>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</si>
  <si>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</si>
  <si>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</si>
  <si>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</si>
  <si>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</si>
  <si>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</si>
  <si>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</si>
  <si>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</si>
  <si>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</si>
  <si>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</si>
  <si>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</si>
  <si>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</si>
  <si>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</si>
  <si>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</si>
  <si>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</si>
  <si>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</si>
  <si>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</si>
  <si>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</si>
  <si>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</si>
  <si>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</si>
  <si>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</si>
  <si>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</si>
  <si>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</si>
  <si>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</si>
  <si>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</si>
  <si>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</si>
  <si>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</si>
  <si>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</si>
  <si>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</si>
  <si>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</si>
  <si>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</si>
  <si>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</si>
  <si>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</si>
  <si>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</si>
  <si>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</si>
  <si>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</si>
  <si>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</si>
  <si>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</si>
  <si>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</si>
  <si>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</si>
  <si>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</si>
  <si>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</si>
  <si>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</si>
  <si>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</si>
  <si>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</si>
  <si>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</si>
  <si>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</si>
  <si>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</si>
  <si>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</si>
  <si>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</si>
  <si>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</si>
  <si>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</si>
  <si>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</si>
  <si>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</si>
  <si>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</si>
  <si>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</si>
  <si>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</si>
  <si>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</si>
  <si>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</si>
  <si>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</si>
  <si>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</si>
  <si>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</si>
  <si>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</si>
  <si>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</si>
  <si>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</si>
  <si>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</si>
  <si>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</si>
  <si>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</si>
  <si>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</si>
  <si>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</si>
  <si>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</si>
  <si>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</si>
  <si>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</si>
  <si>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</si>
  <si>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</si>
  <si>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</si>
  <si>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</si>
  <si>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</si>
  <si>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</si>
  <si>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</si>
  <si>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</si>
  <si>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</si>
  <si>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</si>
  <si>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</si>
  <si>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</si>
  <si>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</si>
  <si>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</si>
  <si>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</si>
  <si>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</si>
  <si>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</si>
  <si>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</si>
  <si>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</si>
  <si>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</si>
  <si>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</si>
  <si>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</si>
  <si>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</si>
  <si>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</si>
  <si>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</si>
  <si>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</si>
  <si>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</si>
  <si>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</si>
  <si>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</si>
  <si>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</si>
  <si>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</si>
  <si>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</si>
  <si>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</si>
  <si>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</si>
  <si>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</si>
  <si>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</si>
  <si>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</si>
  <si>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</si>
  <si>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</si>
  <si>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</si>
  <si>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</si>
  <si>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</si>
  <si>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</si>
  <si>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</si>
  <si>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</si>
  <si>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</si>
  <si>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</si>
  <si>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</si>
  <si>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</si>
  <si>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</si>
  <si>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</si>
  <si>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</si>
  <si>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</si>
  <si>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</si>
  <si>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</si>
  <si>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</si>
  <si>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</si>
  <si>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</si>
  <si>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</si>
  <si>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</si>
  <si>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</si>
  <si>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</si>
  <si>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</si>
  <si>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</si>
  <si>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</si>
  <si>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</si>
  <si>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</si>
  <si>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</si>
  <si>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</si>
  <si>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</si>
  <si>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</si>
  <si>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</si>
  <si>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</si>
  <si>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</si>
  <si>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</si>
  <si>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</si>
  <si>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</si>
  <si>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</si>
  <si>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</si>
  <si>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</si>
  <si>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</si>
  <si>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</si>
  <si>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</si>
  <si>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</si>
  <si>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</si>
  <si>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</si>
  <si>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</si>
  <si>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</si>
  <si>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</si>
  <si>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</si>
  <si>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</si>
  <si>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</si>
  <si>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</si>
  <si>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</si>
  <si>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</si>
  <si>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</si>
  <si>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</si>
  <si>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</si>
  <si>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</si>
  <si>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</si>
  <si>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</si>
  <si>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</si>
  <si>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</si>
  <si>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</si>
  <si>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</si>
  <si>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</si>
  <si>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</si>
  <si>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</si>
  <si>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</si>
  <si>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</si>
  <si>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</si>
  <si>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</si>
  <si>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</si>
  <si>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</si>
  <si>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</si>
  <si>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</si>
  <si>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</si>
  <si>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</si>
  <si>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</si>
  <si>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</si>
  <si>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</si>
  <si>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</si>
  <si>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</si>
  <si>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</si>
  <si>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</si>
  <si>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</si>
  <si>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</si>
  <si>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</si>
  <si>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</si>
  <si>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</si>
  <si>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</si>
  <si>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</si>
  <si>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</si>
  <si>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</si>
  <si>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</si>
  <si>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</si>
  <si>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</si>
  <si>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</si>
  <si>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</si>
  <si>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</si>
  <si>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</si>
  <si>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</si>
  <si>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</si>
  <si>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</si>
  <si>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</si>
  <si>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</si>
  <si>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</si>
  <si>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</si>
  <si>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</si>
  <si>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</si>
  <si>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</si>
  <si>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</si>
  <si>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</si>
  <si>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</si>
  <si>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</si>
  <si>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</si>
  <si>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</si>
  <si>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</si>
  <si>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</si>
  <si>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</si>
  <si>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</si>
  <si>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</si>
  <si>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</si>
  <si>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</si>
  <si>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</si>
  <si>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</si>
  <si>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</si>
  <si>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</si>
  <si>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</si>
  <si>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</si>
  <si>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</si>
  <si>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</si>
  <si>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</si>
  <si>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</si>
  <si>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</si>
  <si>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</si>
  <si>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</si>
  <si>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</si>
  <si>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</si>
  <si>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</si>
  <si>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</si>
  <si>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</si>
  <si>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</si>
  <si>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</si>
  <si>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</si>
  <si>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</si>
  <si>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</si>
  <si>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</si>
  <si>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</si>
  <si>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</si>
  <si>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</si>
  <si>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</si>
  <si>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</si>
  <si>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</si>
  <si>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</si>
  <si>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</si>
  <si>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</si>
  <si>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</si>
  <si>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</si>
  <si>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</si>
  <si>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</si>
  <si>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</si>
  <si>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</si>
  <si>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</si>
  <si>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</si>
  <si>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</si>
  <si>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</si>
  <si>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</si>
  <si>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</si>
  <si>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</si>
  <si>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</si>
  <si>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</si>
  <si>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</si>
  <si>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</si>
  <si>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</si>
  <si>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</si>
  <si>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</si>
  <si>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</si>
  <si>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</si>
  <si>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</si>
  <si>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</si>
  <si>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</si>
  <si>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</si>
  <si>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</si>
  <si>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</si>
  <si>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</si>
  <si>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</si>
  <si>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</si>
  <si>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</si>
  <si>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</si>
  <si>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</si>
  <si>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</si>
  <si>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</si>
  <si>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</si>
  <si>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</si>
  <si>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</si>
  <si>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</si>
  <si>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</si>
  <si>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</si>
  <si>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</si>
  <si>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</si>
  <si>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</si>
  <si>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</si>
  <si>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</si>
  <si>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</si>
  <si>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</si>
  <si>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</si>
  <si>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</si>
  <si>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</si>
  <si>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</si>
  <si>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</si>
  <si>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</si>
  <si>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</si>
  <si>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</si>
  <si>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</si>
  <si>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</si>
  <si>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</si>
  <si>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</si>
  <si>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</si>
  <si>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</si>
  <si>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</si>
  <si>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</si>
  <si>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</si>
  <si>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</si>
  <si>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</si>
  <si>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</si>
  <si>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</si>
  <si>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</si>
  <si>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</si>
  <si>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</si>
  <si>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</si>
  <si>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</si>
  <si>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</si>
  <si>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</si>
  <si>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</si>
  <si>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</si>
  <si>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</si>
  <si>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</si>
  <si>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</si>
  <si>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</si>
  <si>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</si>
  <si>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</si>
  <si>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</si>
  <si>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</si>
  <si>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</si>
  <si>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</si>
  <si>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</si>
  <si>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</si>
  <si>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</si>
  <si>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</si>
  <si>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</si>
  <si>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</si>
  <si>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</si>
  <si>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</si>
  <si>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</si>
  <si>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</si>
  <si>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</si>
  <si>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</si>
  <si>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</si>
  <si>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</si>
  <si>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</si>
  <si>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</si>
  <si>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</si>
  <si>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</si>
  <si>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</si>
  <si>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</si>
  <si>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</si>
  <si>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</si>
  <si>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</si>
  <si>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</si>
  <si>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</si>
  <si>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</si>
  <si>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</si>
  <si>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</si>
  <si>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</si>
  <si>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</si>
  <si>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</si>
  <si>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</si>
  <si>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</si>
  <si>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</si>
  <si>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</si>
  <si>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</si>
  <si>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</si>
  <si>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</si>
  <si>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</si>
  <si>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</si>
  <si>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</si>
  <si>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</si>
  <si>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</si>
  <si>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</si>
  <si>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</si>
  <si>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</si>
  <si>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</si>
  <si>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</si>
  <si>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</si>
  <si>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</si>
  <si>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</si>
  <si>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</si>
  <si>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</si>
  <si>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</si>
  <si>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</si>
  <si>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</si>
  <si>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</si>
  <si>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</si>
  <si>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</si>
  <si>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</si>
  <si>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</si>
  <si>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</si>
  <si>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</si>
  <si>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</si>
  <si>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</si>
  <si>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</si>
  <si>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</si>
  <si>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</si>
  <si>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</si>
  <si>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</si>
  <si>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</si>
  <si>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</si>
  <si>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</si>
  <si>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</si>
  <si>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</si>
  <si>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</si>
  <si>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</si>
  <si>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</si>
  <si>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</si>
  <si>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</si>
  <si>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</si>
  <si>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</si>
  <si>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</si>
  <si>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</si>
  <si>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</si>
  <si>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</si>
  <si>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</si>
  <si>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</si>
  <si>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</si>
  <si>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</si>
  <si>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</si>
  <si>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</si>
  <si>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</si>
  <si>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</si>
  <si>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</si>
  <si>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</si>
  <si>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</si>
  <si>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</si>
  <si>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</si>
  <si>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</si>
  <si>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</si>
  <si>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</si>
  <si>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</si>
  <si>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</si>
  <si>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</si>
  <si>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</si>
  <si>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</si>
  <si>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</si>
  <si>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</si>
  <si>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</si>
  <si>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</si>
  <si>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</si>
  <si>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</si>
  <si>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</si>
  <si>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</si>
  <si>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</si>
  <si>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</si>
  <si>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</si>
  <si>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</si>
  <si>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</si>
  <si>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</si>
  <si>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</si>
  <si>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</si>
  <si>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</si>
  <si>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</si>
  <si>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</si>
  <si>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</si>
  <si>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</si>
  <si>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</si>
  <si>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</si>
  <si>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</si>
  <si>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</si>
  <si>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</si>
  <si>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</si>
  <si>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</si>
  <si>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</si>
  <si>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</si>
  <si>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</si>
  <si>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</si>
  <si>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</si>
  <si>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</si>
  <si>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</si>
  <si>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</si>
  <si>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</si>
  <si>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</si>
  <si>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</si>
  <si>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</si>
  <si>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</si>
  <si>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</si>
  <si>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</si>
  <si>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</si>
  <si>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</si>
  <si>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</si>
  <si>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</si>
  <si>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</si>
  <si>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</si>
  <si>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</si>
  <si>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</si>
  <si>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</si>
  <si>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</si>
  <si>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</si>
  <si>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</si>
  <si>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</si>
  <si>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</si>
  <si>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</si>
  <si>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</si>
  <si>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</si>
  <si>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</si>
  <si>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</si>
  <si>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</si>
  <si>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</si>
  <si>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</si>
  <si>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</si>
  <si>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</si>
  <si>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</si>
  <si>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</si>
  <si>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</si>
  <si>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</si>
  <si>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</si>
  <si>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</si>
  <si>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</si>
  <si>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</si>
  <si>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</si>
  <si>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</si>
  <si>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</si>
  <si>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</si>
  <si>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</si>
  <si>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</si>
  <si>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</si>
  <si>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</si>
  <si>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</si>
  <si>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</si>
  <si>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</si>
  <si>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</si>
  <si>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</si>
  <si>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</si>
  <si>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</si>
  <si>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</si>
  <si>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</si>
  <si>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</si>
  <si>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</si>
  <si>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</si>
  <si>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</si>
  <si>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</si>
  <si>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</si>
  <si>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</si>
  <si>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</si>
  <si>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</si>
  <si>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</si>
  <si>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</si>
  <si>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</si>
  <si>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</si>
  <si>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</si>
  <si>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</si>
  <si>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</si>
  <si>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</si>
  <si>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</si>
  <si>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</si>
  <si>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</si>
  <si>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</si>
  <si>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</si>
  <si>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</si>
  <si>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</si>
  <si>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</si>
  <si>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</si>
  <si>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</si>
  <si>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</si>
  <si>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</si>
  <si>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</si>
  <si>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</si>
  <si>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</si>
  <si>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</si>
  <si>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</si>
  <si>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</si>
  <si>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</si>
  <si>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</si>
  <si>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</si>
  <si>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</si>
  <si>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</si>
  <si>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</si>
  <si>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</si>
  <si>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</si>
  <si>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</si>
  <si>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</si>
  <si>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</si>
  <si>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</si>
  <si>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</si>
  <si>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</si>
  <si>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</si>
  <si>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</si>
  <si>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</si>
  <si>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</si>
  <si>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</si>
  <si>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</si>
  <si>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</si>
  <si>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</si>
  <si>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</si>
  <si>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</si>
  <si>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</si>
  <si>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</si>
  <si>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</si>
  <si>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</si>
  <si>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</si>
  <si>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</si>
  <si>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</si>
  <si>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</si>
  <si>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</si>
  <si>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</si>
  <si>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</si>
  <si>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</si>
  <si>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</si>
  <si>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</si>
  <si>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</si>
  <si>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</si>
  <si>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</si>
  <si>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</si>
  <si>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</si>
  <si>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</si>
  <si>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</si>
  <si>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</si>
  <si>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</si>
  <si>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</si>
  <si>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</si>
  <si>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</si>
  <si>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</si>
  <si>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</si>
  <si>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</si>
  <si>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</si>
  <si>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</si>
  <si>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</si>
  <si>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</si>
  <si>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</si>
  <si>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</si>
  <si>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</si>
  <si>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</si>
  <si>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</si>
  <si>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</si>
  <si>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</si>
  <si>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</si>
  <si>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</si>
  <si>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</si>
  <si>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</si>
  <si>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</si>
  <si>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</si>
  <si>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</si>
  <si>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</si>
  <si>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</si>
  <si>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</si>
  <si>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</si>
  <si>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</si>
  <si>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</si>
  <si>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</si>
  <si>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</si>
  <si>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</si>
  <si>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</si>
  <si>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</si>
  <si>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</si>
  <si>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</si>
  <si>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</si>
  <si>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</si>
  <si>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</si>
  <si>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</si>
  <si>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</si>
  <si>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</si>
  <si>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</si>
  <si>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</si>
  <si>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</si>
  <si>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</si>
  <si>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</si>
  <si>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</si>
  <si>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</si>
  <si>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</si>
  <si>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</si>
  <si>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</si>
  <si>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</si>
  <si>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</si>
  <si>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</si>
  <si>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</si>
  <si>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</si>
  <si>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</si>
  <si>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</si>
  <si>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</si>
  <si>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</si>
  <si>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</si>
  <si>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</si>
  <si>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</si>
  <si>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</si>
  <si>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</si>
  <si>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</si>
  <si>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</si>
  <si>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</si>
  <si>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</si>
  <si>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</si>
  <si>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</si>
  <si>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</si>
  <si>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</si>
  <si>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</si>
  <si>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</si>
  <si>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</si>
  <si>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</si>
  <si>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</si>
  <si>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</si>
  <si>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</si>
  <si>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</si>
  <si>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</si>
  <si>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</si>
  <si>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</si>
  <si>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</si>
  <si>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</si>
  <si>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</si>
  <si>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</si>
  <si>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</si>
  <si>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</si>
  <si>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</si>
  <si>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</si>
  <si>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</si>
  <si>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</si>
  <si>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</si>
  <si>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</si>
  <si>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</si>
  <si>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</si>
  <si>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</si>
  <si>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</si>
  <si>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</si>
  <si>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</si>
  <si>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</si>
  <si>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</si>
  <si>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</si>
  <si>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</si>
  <si>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</si>
  <si>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</si>
  <si>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</si>
  <si>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</si>
  <si>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</si>
  <si>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</si>
  <si>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</si>
  <si>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</si>
  <si>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</si>
  <si>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</si>
  <si>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</si>
  <si>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</si>
  <si>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</si>
  <si>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</si>
  <si>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</si>
  <si>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</si>
  <si>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</si>
  <si>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</si>
  <si>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</si>
  <si>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</si>
  <si>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</si>
  <si>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</si>
  <si>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</si>
  <si>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</si>
  <si>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</si>
  <si>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</si>
  <si>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</si>
  <si>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</si>
  <si>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</si>
  <si>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</si>
  <si>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</si>
  <si>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</si>
  <si>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</si>
  <si>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</si>
  <si>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</si>
  <si>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</si>
  <si>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</si>
  <si>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</si>
  <si>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</si>
  <si>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</si>
  <si>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</si>
  <si>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</si>
  <si>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</si>
  <si>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</si>
  <si>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</si>
  <si>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</si>
  <si>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</si>
  <si>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</si>
  <si>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</si>
  <si>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</si>
  <si>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</si>
  <si>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</si>
  <si>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</si>
  <si>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</si>
  <si>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</si>
  <si>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</si>
  <si>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</si>
  <si>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</si>
  <si>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</si>
  <si>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</si>
  <si>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</si>
  <si>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</si>
  <si>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</si>
  <si>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</si>
  <si>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</si>
  <si>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</si>
  <si>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</si>
  <si>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</si>
  <si>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</si>
  <si>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</si>
  <si>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</si>
  <si>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</si>
  <si>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</si>
  <si>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</si>
  <si>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</si>
  <si>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</si>
  <si>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</si>
  <si>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</si>
  <si>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</si>
  <si>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</si>
  <si>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</si>
  <si>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</si>
  <si>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</si>
  <si>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</si>
  <si>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</si>
  <si>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</si>
  <si>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</si>
  <si>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</si>
  <si>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</si>
  <si>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</si>
  <si>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</si>
  <si>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</si>
  <si>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</si>
  <si>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</si>
  <si>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</si>
  <si>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</si>
  <si>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</si>
  <si>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</si>
  <si>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</si>
  <si>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</si>
  <si>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</si>
  <si>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</si>
  <si>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</si>
  <si>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</si>
  <si>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</si>
  <si>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</si>
  <si>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</si>
  <si>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</si>
  <si>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</si>
  <si>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</si>
  <si>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</si>
  <si>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</si>
  <si>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</si>
  <si>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</si>
  <si>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</si>
  <si>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</si>
  <si>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</si>
  <si>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</si>
  <si>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</si>
  <si>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</si>
  <si>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</si>
  <si>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</si>
  <si>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</si>
  <si>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</si>
  <si>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</si>
  <si>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</si>
  <si>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</si>
  <si>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</si>
  <si>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</si>
  <si>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</si>
  <si>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</si>
  <si>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</si>
  <si>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</si>
  <si>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</si>
  <si>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</si>
  <si>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</si>
  <si>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</si>
  <si>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</si>
  <si>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</si>
  <si>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</si>
  <si>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</si>
  <si>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</si>
  <si>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</si>
  <si>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</si>
  <si>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</si>
  <si>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</si>
  <si>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</si>
  <si>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</si>
  <si>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</si>
  <si>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</si>
  <si>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</si>
  <si>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</si>
  <si>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</si>
  <si>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</si>
  <si>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</si>
  <si>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</si>
  <si>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</si>
  <si>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</si>
  <si>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</si>
  <si>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</si>
  <si>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</si>
  <si>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</si>
  <si>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</si>
  <si>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</si>
  <si>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</si>
  <si>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</si>
  <si>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</si>
  <si>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</si>
  <si>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</si>
  <si>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</si>
  <si>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</si>
  <si>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</si>
  <si>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</si>
  <si>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</si>
  <si>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</si>
  <si>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</si>
  <si>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</si>
  <si>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</si>
  <si>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</si>
  <si>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</si>
  <si>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</si>
  <si>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</si>
  <si>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</si>
  <si>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</si>
  <si>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</si>
  <si>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</si>
  <si>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</si>
  <si>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</si>
  <si>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</si>
  <si>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</si>
  <si>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</si>
  <si>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</si>
  <si>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</si>
  <si>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</si>
  <si>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</si>
  <si>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</si>
  <si>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</si>
  <si>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</si>
  <si>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</si>
  <si>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</si>
  <si>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</si>
  <si>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</si>
  <si>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</si>
  <si>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</si>
  <si>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</si>
  <si>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</si>
  <si>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</si>
  <si>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</si>
  <si>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</si>
  <si>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</si>
  <si>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</si>
  <si>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</si>
  <si>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</si>
  <si>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</si>
  <si>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</si>
  <si>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</si>
  <si>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</si>
  <si>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</si>
  <si>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</si>
  <si>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</si>
  <si>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</si>
  <si>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</si>
  <si>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</si>
  <si>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</si>
  <si>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</si>
  <si>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</si>
  <si>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</si>
  <si>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</si>
  <si>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</si>
  <si>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</si>
  <si>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</si>
  <si>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</si>
  <si>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</si>
  <si>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</si>
  <si>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</si>
  <si>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</si>
  <si>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</si>
  <si>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</si>
  <si>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</si>
  <si>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</si>
  <si>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</si>
  <si>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</si>
  <si>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</si>
  <si>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</si>
  <si>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</si>
  <si>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</si>
  <si>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</si>
  <si>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</si>
  <si>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</si>
  <si>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</si>
  <si>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</si>
  <si>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</si>
  <si>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</si>
  <si>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</si>
  <si>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</si>
  <si>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</si>
  <si>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</si>
  <si>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</si>
  <si>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</si>
  <si>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</si>
  <si>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</si>
  <si>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</si>
  <si>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</si>
  <si>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</si>
  <si>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</si>
  <si>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</si>
  <si>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</si>
  <si>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</si>
  <si>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</si>
  <si>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</si>
  <si>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</si>
  <si>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</si>
  <si>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</si>
  <si>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</si>
  <si>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</si>
  <si>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</si>
  <si>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</si>
  <si>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</si>
  <si>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</si>
  <si>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</si>
  <si>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</si>
  <si>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</si>
  <si>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</si>
  <si>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</si>
  <si>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</si>
  <si>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</si>
  <si>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</si>
  <si>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</si>
  <si>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</si>
  <si>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</si>
  <si>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</si>
  <si>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</si>
  <si>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</si>
  <si>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</si>
  <si>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</si>
  <si>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</si>
  <si>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</si>
  <si>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</si>
  <si>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</si>
  <si>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</si>
  <si>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</si>
  <si>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</si>
  <si>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</si>
  <si>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</si>
  <si>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</si>
  <si>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</si>
  <si>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</si>
  <si>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</si>
  <si>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</si>
  <si>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</si>
  <si>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</si>
  <si>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</si>
  <si>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</si>
  <si>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</si>
  <si>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</si>
  <si>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</si>
  <si>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</si>
  <si>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</si>
  <si>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</si>
  <si>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</si>
  <si>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</si>
  <si>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</si>
  <si>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</si>
  <si>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</si>
  <si>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</si>
  <si>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</si>
  <si>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</si>
  <si>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</si>
  <si>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</si>
  <si>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</si>
  <si>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</si>
  <si>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</si>
  <si>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</si>
  <si>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</si>
  <si>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</si>
  <si>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</si>
  <si>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</si>
  <si>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</si>
  <si>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</si>
  <si>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</si>
  <si>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</si>
  <si>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</si>
  <si>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</si>
  <si>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</si>
  <si>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</si>
  <si>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</si>
  <si>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</si>
  <si>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</si>
  <si>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</si>
  <si>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</si>
  <si>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</si>
  <si>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</si>
  <si>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</si>
  <si>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</si>
  <si>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</si>
  <si>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</si>
  <si>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</si>
  <si>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</si>
  <si>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</si>
  <si>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</si>
  <si>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</si>
  <si>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</si>
  <si>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</si>
  <si>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</si>
  <si>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</si>
  <si>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</si>
  <si>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</si>
  <si>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</si>
  <si>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</si>
  <si>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</si>
  <si>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</si>
  <si>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</si>
  <si>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</si>
  <si>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</si>
  <si>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</si>
  <si>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</si>
  <si>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</si>
  <si>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</si>
  <si>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</si>
  <si>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</si>
  <si>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</si>
  <si>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</si>
  <si>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</si>
  <si>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</si>
  <si>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</si>
  <si>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</si>
  <si>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</si>
  <si>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</si>
  <si>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</si>
  <si>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</si>
  <si>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</si>
  <si>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</si>
  <si>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</si>
  <si>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</si>
  <si>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</si>
  <si>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</si>
  <si>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</si>
  <si>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</si>
  <si>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</si>
  <si>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</si>
  <si>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</si>
  <si>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</si>
  <si>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</si>
  <si>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</si>
  <si>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</si>
  <si>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</si>
  <si>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</si>
  <si>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</si>
  <si>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</si>
  <si>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</si>
  <si>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</si>
  <si>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</si>
  <si>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</si>
  <si>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</si>
  <si>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</si>
  <si>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</si>
  <si>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</si>
  <si>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</si>
  <si>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</si>
  <si>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</si>
  <si>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</si>
  <si>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</si>
  <si>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</si>
  <si>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</si>
  <si>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</si>
  <si>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</si>
  <si>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</si>
  <si>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</si>
  <si>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</si>
  <si>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</si>
  <si>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</si>
  <si>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</si>
  <si>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</si>
  <si>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</si>
  <si>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</si>
  <si>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</si>
  <si>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</si>
  <si>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</si>
  <si>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</si>
  <si>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</si>
  <si>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</si>
  <si>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</si>
  <si>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</si>
  <si>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</si>
  <si>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</si>
  <si>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</si>
  <si>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</si>
  <si>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</si>
  <si>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</si>
  <si>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</si>
  <si>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</si>
  <si>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</si>
  <si>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</si>
  <si>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</si>
  <si>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</si>
  <si>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</si>
  <si>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</si>
  <si>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</si>
  <si>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</si>
  <si>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</si>
  <si>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</si>
  <si>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</si>
  <si>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</si>
  <si>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</si>
  <si>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</si>
  <si>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</si>
  <si>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</si>
  <si>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</si>
  <si>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</si>
  <si>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</si>
  <si>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</si>
  <si>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</si>
  <si>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</si>
  <si>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</si>
  <si>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</si>
  <si>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</si>
  <si>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</si>
  <si>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</si>
  <si>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</si>
  <si>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</si>
  <si>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</si>
  <si>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</si>
  <si>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</si>
  <si>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</si>
  <si>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</si>
  <si>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</si>
  <si>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</si>
  <si>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</si>
  <si>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</si>
  <si>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</si>
  <si>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</si>
  <si>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</si>
  <si>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</si>
  <si>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</si>
  <si>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</si>
  <si>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</si>
  <si>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</si>
  <si>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</si>
  <si>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</si>
  <si>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</si>
  <si>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</si>
  <si>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</si>
  <si>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</si>
  <si>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</si>
  <si>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</si>
  <si>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</si>
  <si>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</si>
  <si>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</si>
  <si>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</si>
  <si>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</si>
  <si>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</si>
  <si>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</si>
  <si>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</si>
  <si>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</si>
  <si>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</si>
  <si>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</si>
  <si>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</si>
  <si>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</si>
  <si>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</si>
  <si>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</si>
  <si>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</si>
  <si>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</si>
  <si>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</si>
  <si>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</si>
  <si>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</si>
  <si>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</si>
  <si>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</si>
  <si>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</si>
  <si>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</si>
  <si>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</si>
  <si>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</si>
  <si>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</si>
  <si>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</si>
  <si>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</si>
  <si>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</si>
  <si>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</si>
  <si>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</si>
  <si>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</si>
  <si>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</si>
  <si>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</si>
  <si>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</si>
  <si>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</si>
  <si>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</si>
  <si>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</si>
  <si>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</si>
  <si>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</si>
  <si>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</si>
  <si>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</si>
  <si>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</si>
  <si>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</si>
  <si>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</si>
  <si>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</si>
  <si>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</si>
  <si>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</si>
  <si>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</si>
  <si>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</si>
  <si>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</si>
  <si>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</si>
  <si>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</si>
  <si>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</si>
  <si>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</si>
  <si>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</si>
  <si>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</si>
  <si>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</si>
  <si>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</si>
  <si>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</si>
  <si>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</si>
  <si>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</si>
  <si>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</si>
  <si>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</si>
  <si>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</si>
  <si>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</si>
  <si>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</si>
  <si>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</si>
  <si>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</si>
  <si>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</si>
  <si>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</si>
  <si>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</si>
  <si>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</si>
  <si>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</si>
  <si>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</si>
  <si>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</si>
  <si>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</si>
  <si>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</si>
  <si>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</si>
  <si>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</si>
  <si>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</si>
  <si>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</si>
  <si>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</si>
  <si>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</si>
  <si>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</si>
  <si>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</si>
  <si>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</si>
  <si>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</si>
  <si>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</si>
  <si>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</si>
  <si>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</si>
  <si>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</si>
  <si>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</si>
  <si>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</si>
  <si>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</si>
  <si>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</si>
  <si>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</si>
  <si>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</si>
  <si>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</si>
  <si>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</si>
  <si>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</si>
  <si>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</si>
  <si>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</si>
  <si>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</si>
  <si>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</si>
  <si>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</si>
  <si>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</si>
  <si>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</si>
  <si>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</si>
  <si>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</si>
  <si>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</si>
  <si>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</si>
  <si>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</si>
  <si>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</si>
  <si>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</si>
  <si>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</si>
  <si>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</si>
  <si>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</si>
  <si>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</si>
  <si>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</si>
  <si>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</si>
  <si>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</si>
  <si>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</si>
  <si>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</si>
  <si>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</si>
  <si>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</si>
  <si>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</si>
  <si>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</si>
  <si>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</si>
  <si>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</si>
  <si>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</si>
  <si>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</si>
  <si>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</si>
  <si>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</si>
  <si>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</si>
  <si>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</si>
  <si>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</si>
  <si>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</si>
  <si>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</si>
  <si>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</si>
  <si>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</si>
  <si>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</si>
  <si>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</si>
  <si>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</si>
  <si>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</si>
  <si>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</si>
  <si>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</si>
  <si>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</si>
  <si>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</si>
  <si>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</si>
  <si>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</si>
  <si>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</si>
  <si>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</si>
  <si>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</si>
  <si>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</si>
  <si>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</si>
  <si>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</si>
  <si>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</si>
  <si>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</si>
  <si>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</si>
  <si>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</si>
  <si>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</si>
  <si>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</si>
  <si>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</si>
  <si>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</si>
  <si>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</si>
  <si>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</si>
  <si>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</si>
  <si>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</si>
  <si>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</si>
  <si>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</si>
  <si>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</si>
  <si>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</si>
  <si>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</si>
  <si>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</si>
  <si>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</si>
  <si>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</si>
  <si>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</si>
  <si>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</si>
  <si>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</si>
  <si>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</si>
  <si>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</si>
  <si>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</si>
  <si>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</si>
  <si>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</si>
  <si>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</si>
  <si>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</si>
  <si>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</si>
  <si>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</si>
  <si>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</si>
  <si>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</si>
  <si>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</si>
  <si>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</si>
  <si>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</si>
  <si>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</si>
  <si>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</si>
  <si>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</si>
  <si>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</si>
  <si>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</si>
  <si>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</si>
  <si>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</si>
  <si>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</si>
  <si>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</si>
  <si>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</si>
  <si>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</si>
  <si>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</si>
  <si>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</si>
  <si>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</si>
  <si>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</si>
  <si>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</si>
  <si>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</si>
  <si>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</si>
  <si>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</si>
  <si>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</si>
  <si>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</si>
  <si>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</si>
  <si>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</si>
  <si>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</si>
  <si>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</si>
  <si>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</si>
  <si>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</si>
  <si>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</si>
  <si>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</si>
  <si>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</si>
  <si>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</si>
  <si>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</si>
  <si>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</si>
  <si>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</si>
  <si>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</si>
  <si>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</si>
  <si>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</si>
  <si>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</si>
  <si>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</si>
  <si>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</si>
  <si>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</si>
  <si>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</si>
  <si>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</si>
  <si>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</si>
  <si>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</si>
  <si>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</si>
  <si>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</si>
  <si>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</si>
  <si>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</si>
  <si>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</si>
  <si>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</si>
  <si>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</si>
  <si>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</si>
  <si>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</si>
  <si>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</si>
  <si>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</si>
  <si>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</si>
  <si>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</si>
  <si>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</si>
  <si>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</si>
  <si>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</si>
  <si>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</si>
  <si>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</si>
  <si>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</si>
  <si>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</si>
  <si>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</si>
  <si>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</si>
  <si>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</si>
  <si>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</si>
  <si>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</si>
  <si>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</si>
  <si>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</si>
  <si>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</si>
  <si>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</si>
  <si>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</si>
  <si>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</si>
  <si>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</si>
  <si>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</si>
  <si>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</si>
  <si>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</si>
  <si>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</si>
  <si>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</si>
  <si>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</si>
  <si>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</si>
  <si>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</si>
  <si>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</si>
  <si>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</si>
  <si>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</si>
  <si>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</si>
  <si>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</si>
  <si>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</si>
  <si>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</si>
  <si>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</si>
  <si>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</si>
  <si>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</si>
  <si>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</si>
  <si>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</si>
  <si>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</si>
  <si>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</si>
  <si>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</si>
  <si>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</si>
  <si>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</si>
  <si>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</si>
  <si>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</si>
  <si>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</si>
  <si>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</si>
  <si>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</si>
  <si>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</si>
  <si>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</si>
  <si>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</si>
  <si>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</si>
  <si>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</si>
  <si>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</si>
  <si>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</si>
  <si>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</si>
  <si>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</si>
  <si>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</si>
  <si>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</si>
  <si>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</si>
  <si>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</si>
  <si>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</si>
  <si>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</si>
  <si>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</si>
  <si>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</si>
  <si>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</si>
  <si>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</si>
  <si>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</si>
  <si>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</si>
  <si>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</si>
  <si>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</si>
  <si>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</si>
  <si>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</si>
  <si>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</si>
  <si>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</si>
  <si>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</si>
  <si>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</si>
  <si>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</si>
  <si>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</si>
  <si>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</si>
  <si>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</si>
  <si>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</si>
  <si>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</si>
  <si>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</si>
  <si>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</si>
  <si>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</si>
  <si>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</si>
  <si>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</si>
  <si>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</si>
  <si>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</si>
  <si>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</si>
  <si>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</si>
  <si>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</si>
  <si>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</si>
  <si>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</si>
  <si>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</si>
  <si>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</si>
  <si>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</si>
  <si>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</si>
  <si>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</si>
  <si>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</si>
  <si>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</si>
  <si>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</si>
  <si>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</si>
  <si>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</si>
  <si>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</si>
  <si>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</si>
  <si>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</si>
  <si>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</si>
  <si>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</si>
  <si>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</si>
  <si>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</si>
  <si>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</si>
  <si>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</si>
  <si>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</si>
  <si>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</si>
  <si>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</si>
  <si>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</si>
  <si>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</si>
  <si>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</si>
  <si>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</si>
  <si>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</si>
  <si>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</si>
  <si>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</si>
  <si>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</si>
  <si>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</si>
  <si>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</si>
  <si>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</si>
  <si>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</si>
  <si>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</si>
  <si>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</si>
  <si>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</si>
  <si>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</si>
  <si>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</si>
  <si>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</si>
  <si>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</si>
  <si>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</si>
  <si>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</si>
  <si>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</si>
  <si>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</si>
  <si>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</si>
  <si>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</si>
  <si>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</si>
  <si>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</si>
  <si>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</si>
  <si>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</si>
  <si>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</si>
  <si>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</si>
  <si>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</si>
  <si>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</si>
  <si>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</si>
  <si>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</si>
  <si>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</si>
  <si>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</si>
  <si>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</si>
  <si>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</si>
  <si>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</si>
  <si>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</si>
  <si>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</si>
  <si>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</si>
  <si>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</si>
  <si>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</si>
  <si>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</si>
  <si>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</si>
  <si>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</si>
  <si>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</si>
  <si>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</si>
  <si>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</si>
  <si>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</si>
  <si>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</si>
  <si>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</si>
  <si>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</si>
  <si>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</si>
  <si>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</si>
  <si>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</si>
  <si>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</si>
  <si>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</si>
  <si>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</si>
  <si>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</si>
  <si>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</si>
  <si>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</si>
  <si>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</si>
  <si>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</si>
  <si>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</si>
  <si>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</si>
  <si>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</si>
  <si>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</si>
  <si>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</si>
  <si>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</si>
  <si>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</si>
  <si>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</si>
  <si>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</si>
  <si>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</si>
  <si>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</si>
  <si>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</si>
  <si>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</si>
  <si>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</si>
  <si>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</si>
  <si>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</si>
  <si>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</si>
  <si>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</si>
  <si>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</si>
  <si>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</si>
  <si>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</si>
  <si>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</si>
  <si>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</si>
  <si>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</si>
  <si>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</si>
  <si>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</si>
  <si>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</si>
  <si>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</si>
  <si>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</si>
  <si>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</si>
  <si>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</si>
  <si>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</si>
  <si>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</si>
  <si>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</si>
  <si>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</si>
  <si>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</si>
  <si>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</si>
  <si>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</si>
  <si>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</si>
  <si>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</si>
  <si>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</si>
  <si>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</si>
  <si>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</si>
  <si>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</si>
  <si>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</si>
  <si>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</si>
  <si>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</si>
  <si>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</si>
  <si>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</si>
  <si>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</si>
  <si>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</si>
  <si>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</si>
  <si>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</si>
  <si>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</si>
  <si>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</si>
  <si>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</si>
  <si>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</si>
  <si>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</si>
  <si>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</si>
  <si>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</si>
  <si>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</si>
  <si>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</si>
  <si>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</si>
  <si>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</si>
  <si>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</si>
  <si>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</si>
  <si>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</si>
  <si>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</si>
  <si>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</si>
  <si>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</si>
  <si>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</si>
  <si>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</si>
  <si>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</si>
  <si>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</si>
  <si>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</si>
  <si>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</si>
  <si>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</si>
  <si>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</si>
  <si>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</si>
  <si>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</si>
  <si>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</si>
  <si>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</si>
  <si>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</si>
  <si>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</si>
  <si>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</si>
  <si>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</si>
  <si>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</si>
  <si>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</si>
  <si>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</si>
  <si>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</si>
  <si>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</si>
  <si>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</si>
  <si>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</si>
  <si>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</si>
  <si>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</si>
  <si>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</si>
  <si>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</si>
  <si>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</si>
  <si>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</si>
  <si>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</si>
  <si>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</si>
  <si>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</si>
  <si>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</si>
  <si>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</si>
  <si>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</si>
  <si>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</si>
  <si>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</si>
  <si>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</si>
  <si>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</si>
  <si>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</si>
  <si>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</si>
  <si>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</si>
  <si>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</si>
  <si>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</si>
  <si>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</si>
  <si>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</si>
  <si>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</si>
  <si>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</si>
  <si>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</si>
  <si>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</si>
  <si>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</si>
  <si>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</si>
  <si>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</si>
  <si>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</si>
  <si>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</si>
  <si>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</si>
  <si>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</si>
  <si>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</si>
  <si>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</si>
  <si>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</si>
  <si>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</si>
  <si>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</si>
  <si>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</si>
  <si>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</si>
  <si>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</si>
  <si>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</si>
  <si>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</si>
  <si>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</si>
  <si>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</si>
  <si>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</si>
  <si>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</si>
  <si>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</si>
  <si>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</si>
  <si>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</si>
  <si>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</si>
  <si>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</si>
  <si>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</si>
  <si>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</si>
  <si>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</si>
  <si>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</si>
  <si>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</si>
  <si>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</si>
  <si>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</si>
  <si>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</si>
  <si>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</si>
  <si>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</si>
  <si>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</si>
  <si>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</si>
  <si>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</si>
  <si>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</si>
  <si>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</si>
  <si>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</si>
  <si>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</si>
  <si>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</si>
  <si>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</si>
  <si>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</si>
  <si>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</si>
  <si>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</si>
  <si>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</si>
  <si>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</si>
  <si>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</si>
  <si>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</si>
  <si>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</si>
  <si>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</si>
  <si>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</si>
  <si>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</si>
  <si>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</si>
  <si>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</si>
  <si>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</si>
  <si>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</si>
  <si>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</si>
  <si>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</si>
  <si>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</si>
  <si>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</si>
  <si>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</si>
  <si>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</si>
  <si>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</si>
  <si>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</si>
  <si>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</si>
  <si>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</si>
  <si>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</si>
  <si>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</si>
  <si>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</si>
  <si>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</si>
  <si>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</si>
  <si>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</si>
  <si>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</si>
  <si>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</si>
  <si>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</si>
  <si>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</si>
  <si>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</si>
  <si>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</si>
  <si>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</si>
  <si>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</si>
  <si>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</si>
  <si>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</si>
  <si>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</si>
  <si>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</si>
  <si>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</si>
  <si>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</si>
  <si>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</si>
  <si>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</si>
  <si>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</si>
  <si>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</si>
  <si>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</si>
  <si>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</si>
  <si>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</si>
  <si>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</si>
  <si>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</si>
  <si>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</si>
  <si>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</si>
  <si>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</si>
  <si>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</si>
  <si>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</si>
  <si>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</si>
  <si>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</si>
  <si>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</si>
  <si>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</si>
  <si>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</si>
  <si>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</si>
  <si>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</si>
  <si>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</si>
  <si>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</si>
  <si>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</si>
  <si>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</si>
  <si>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</si>
  <si>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</si>
  <si>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</si>
  <si>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</si>
  <si>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</si>
  <si>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</si>
  <si>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</si>
  <si>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</si>
  <si>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</si>
  <si>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</si>
  <si>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</si>
  <si>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</si>
  <si>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</si>
  <si>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</si>
  <si>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</si>
  <si>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</si>
  <si>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</si>
  <si>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</si>
  <si>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</si>
  <si>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</si>
  <si>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</si>
  <si>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</si>
  <si>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</si>
  <si>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</si>
  <si>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</si>
  <si>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</si>
  <si>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</si>
  <si>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</si>
  <si>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</si>
  <si>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</si>
  <si>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</si>
  <si>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</si>
  <si>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</si>
  <si>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</si>
  <si>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</si>
  <si>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</si>
  <si>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</si>
  <si>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</si>
  <si>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</si>
  <si>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</si>
  <si>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</si>
  <si>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</si>
  <si>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</si>
  <si>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</si>
  <si>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</si>
  <si>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</si>
  <si>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</si>
  <si>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</si>
  <si>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</si>
  <si>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</si>
  <si>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</si>
  <si>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</si>
  <si>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</si>
  <si>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</si>
  <si>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</si>
  <si>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</si>
  <si>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</si>
  <si>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</si>
  <si>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</si>
  <si>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</si>
  <si>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</si>
  <si>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</si>
  <si>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</si>
  <si>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</si>
  <si>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</si>
  <si>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</si>
  <si>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</si>
  <si>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</si>
  <si>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</si>
  <si>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</si>
  <si>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</si>
  <si>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</si>
  <si>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</si>
  <si>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</si>
  <si>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</si>
  <si>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</si>
  <si>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</si>
  <si>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</si>
  <si>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</si>
  <si>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</si>
  <si>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</si>
  <si>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</si>
  <si>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</si>
  <si>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</si>
  <si>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</si>
  <si>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</si>
  <si>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</si>
  <si>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</si>
  <si>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</si>
  <si>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</si>
  <si>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</si>
  <si>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</si>
  <si>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</si>
  <si>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</si>
  <si>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</si>
  <si>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</si>
  <si>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</si>
  <si>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</si>
  <si>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</si>
  <si>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</si>
  <si>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</si>
  <si>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</si>
  <si>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</si>
  <si>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</si>
  <si>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</si>
  <si>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</si>
  <si>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</si>
  <si>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</si>
  <si>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</si>
  <si>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</si>
  <si>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</si>
  <si>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</si>
  <si>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</si>
  <si>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</si>
  <si>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</si>
  <si>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</si>
  <si>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</si>
  <si>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</si>
  <si>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</si>
  <si>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</si>
  <si>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</si>
  <si>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</si>
  <si>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</si>
  <si>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</si>
  <si>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</si>
  <si>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</si>
  <si>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</si>
  <si>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</si>
  <si>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</si>
  <si>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</si>
  <si>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</si>
  <si>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</si>
  <si>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</si>
  <si>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</si>
  <si>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</si>
  <si>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</si>
  <si>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</si>
  <si>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</si>
  <si>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</si>
  <si>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</si>
  <si>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</si>
  <si>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</si>
  <si>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</si>
  <si>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</si>
  <si>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</si>
  <si>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</si>
  <si>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</si>
  <si>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</si>
  <si>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</si>
  <si>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</si>
  <si>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</si>
  <si>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</si>
  <si>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</si>
  <si>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</si>
  <si>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</si>
  <si>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</si>
  <si>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</si>
  <si>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</si>
  <si>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</si>
  <si>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</si>
  <si>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</si>
  <si>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</si>
  <si>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</si>
  <si>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</si>
  <si>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</si>
  <si>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</si>
  <si>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</si>
  <si>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</si>
  <si>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</si>
  <si>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</si>
  <si>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</si>
  <si>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</si>
  <si>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</si>
  <si>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</si>
  <si>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</si>
  <si>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</si>
  <si>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</si>
  <si>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</si>
  <si>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</si>
  <si>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</si>
  <si>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</si>
  <si>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</si>
  <si>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</si>
  <si>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</si>
  <si>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</si>
  <si>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</si>
  <si>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</si>
  <si>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</si>
  <si>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</si>
  <si>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</si>
  <si>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</si>
  <si>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</si>
  <si>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</si>
  <si>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</si>
  <si>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</si>
  <si>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</si>
  <si>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</si>
  <si>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</si>
  <si>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</si>
  <si>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</si>
  <si>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</si>
  <si>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</si>
  <si>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</si>
  <si>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</si>
  <si>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</si>
  <si>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</si>
  <si>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</si>
  <si>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</si>
  <si>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</si>
  <si>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</si>
  <si>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</si>
  <si>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</si>
  <si>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</si>
  <si>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</si>
  <si>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</si>
  <si>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</si>
  <si>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</si>
  <si>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</si>
  <si>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</si>
  <si>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</si>
  <si>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</si>
  <si>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</si>
  <si>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</si>
  <si>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</si>
  <si>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</si>
  <si>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</si>
  <si>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</si>
  <si>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</si>
  <si>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</si>
  <si>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</si>
  <si>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</si>
  <si>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</si>
  <si>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</si>
  <si>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</si>
  <si>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</si>
  <si>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</si>
  <si>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</si>
  <si>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</si>
  <si>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</si>
  <si>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</si>
  <si>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</si>
  <si>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</si>
  <si>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</si>
  <si>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</si>
  <si>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</si>
  <si>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</si>
  <si>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</si>
  <si>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</si>
  <si>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</si>
  <si>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</si>
  <si>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</si>
  <si>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</si>
  <si>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</si>
  <si>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</si>
  <si>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</si>
  <si>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</si>
  <si>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</si>
  <si>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</si>
  <si>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</si>
  <si>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</si>
  <si>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</si>
  <si>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</si>
  <si>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</si>
  <si>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</si>
  <si>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</si>
  <si>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</si>
  <si>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</si>
  <si>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</si>
  <si>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</si>
  <si>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</si>
  <si>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</si>
  <si>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</si>
  <si>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</si>
  <si>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</si>
  <si>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</si>
  <si>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</si>
  <si>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</si>
  <si>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</si>
  <si>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</si>
  <si>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</si>
  <si>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</si>
  <si>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</si>
  <si>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</si>
  <si>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</si>
  <si>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</si>
  <si>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</si>
  <si>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</si>
  <si>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</si>
  <si>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</si>
  <si>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</si>
  <si>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</si>
  <si>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</si>
  <si>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</si>
  <si>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</si>
  <si>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</si>
  <si>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</si>
  <si>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</si>
  <si>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</si>
  <si>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</si>
  <si>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</si>
  <si>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</si>
  <si>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</si>
  <si>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</si>
  <si>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</si>
  <si>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</si>
  <si>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</si>
  <si>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</si>
  <si>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</si>
  <si>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</si>
  <si>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</si>
  <si>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</si>
  <si>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</si>
  <si>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</si>
  <si>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</si>
  <si>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</si>
  <si>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</si>
  <si>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</si>
  <si>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</si>
  <si>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</si>
  <si>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</si>
  <si>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</si>
  <si>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</si>
  <si>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</si>
  <si>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</si>
  <si>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</si>
  <si>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</si>
  <si>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</si>
  <si>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</si>
  <si>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</si>
  <si>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</si>
  <si>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</si>
  <si>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</si>
  <si>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</si>
  <si>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</si>
  <si>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</si>
  <si>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</si>
  <si>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</si>
  <si>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</si>
  <si>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</si>
  <si>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</si>
  <si>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</si>
  <si>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</si>
  <si>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</si>
  <si>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</si>
  <si>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</si>
  <si>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</si>
  <si>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</si>
  <si>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</si>
  <si>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</si>
  <si>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</si>
  <si>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</si>
  <si>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</si>
  <si>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</si>
  <si>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</si>
  <si>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</si>
  <si>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</si>
  <si>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</si>
  <si>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</si>
  <si>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</si>
  <si>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</si>
  <si>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</si>
  <si>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</si>
  <si>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</si>
  <si>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</si>
  <si>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</si>
  <si>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</si>
  <si>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</si>
  <si>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</si>
  <si>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</si>
  <si>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</si>
  <si>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</si>
  <si>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</si>
  <si>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</si>
  <si>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</si>
  <si>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</si>
  <si>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</si>
  <si>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</si>
  <si>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</si>
  <si>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</si>
  <si>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</si>
  <si>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</si>
  <si>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</si>
  <si>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</si>
  <si>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</si>
  <si>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</si>
  <si>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</si>
  <si>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</si>
  <si>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</si>
  <si>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</si>
  <si>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</si>
  <si>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</si>
  <si>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</si>
  <si>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</si>
  <si>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</si>
  <si>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</si>
  <si>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</si>
  <si>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</si>
  <si>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</si>
  <si>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</si>
  <si>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</si>
  <si>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</si>
  <si>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</si>
  <si>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</si>
  <si>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</si>
  <si>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</si>
  <si>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</si>
  <si>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</si>
  <si>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</si>
  <si>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</si>
  <si>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</si>
  <si>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</si>
  <si>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</si>
  <si>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</si>
  <si>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</si>
  <si>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</si>
  <si>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</si>
  <si>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</si>
  <si>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</si>
  <si>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</si>
  <si>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</si>
  <si>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</si>
  <si>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</si>
  <si>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</si>
  <si>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</si>
  <si>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</si>
  <si>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</si>
  <si>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</si>
  <si>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</si>
  <si>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</si>
  <si>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</si>
  <si>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</si>
  <si>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</si>
  <si>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</si>
  <si>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</si>
  <si>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</si>
  <si>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</si>
  <si>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</si>
  <si>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</si>
  <si>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</si>
  <si>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</si>
  <si>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</si>
  <si>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</si>
  <si>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</si>
  <si>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</si>
  <si>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</si>
  <si>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</si>
  <si>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</si>
  <si>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</si>
  <si>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</si>
  <si>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</si>
  <si>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</si>
  <si>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</si>
  <si>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</si>
  <si>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</si>
  <si>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</si>
  <si>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</si>
  <si>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</si>
  <si>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</si>
  <si>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</si>
  <si>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</si>
  <si>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</si>
  <si>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</si>
  <si>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</si>
  <si>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</si>
  <si>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</si>
  <si>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</si>
  <si>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</si>
  <si>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</si>
  <si>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</si>
  <si>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</si>
  <si>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</si>
  <si>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</si>
  <si>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</si>
  <si>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</si>
  <si>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</si>
  <si>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</si>
  <si>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</si>
  <si>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</si>
  <si>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</si>
  <si>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</si>
  <si>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</si>
  <si>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</si>
  <si>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</si>
  <si>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</si>
  <si>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</si>
  <si>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</si>
  <si>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</si>
  <si>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</si>
  <si>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</si>
  <si>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</si>
  <si>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</si>
  <si>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</si>
  <si>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</si>
  <si>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</si>
  <si>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</si>
  <si>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</si>
  <si>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</si>
  <si>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</si>
  <si>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</si>
  <si>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</si>
  <si>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</si>
  <si>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</si>
  <si>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</si>
  <si>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</si>
  <si>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</si>
  <si>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</si>
  <si>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</si>
  <si>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</si>
  <si>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</si>
  <si>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</si>
  <si>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</si>
  <si>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</si>
  <si>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</si>
  <si>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</si>
  <si>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</si>
  <si>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</si>
  <si>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</si>
  <si>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</si>
  <si>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</si>
  <si>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</si>
  <si>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</si>
  <si>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</si>
  <si>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</si>
  <si>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</si>
  <si>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</si>
  <si>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</si>
  <si>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</si>
  <si>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</si>
  <si>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</si>
  <si>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</si>
  <si>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</si>
  <si>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</si>
  <si>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</si>
  <si>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</si>
  <si>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</si>
  <si>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</si>
  <si>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</si>
  <si>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</si>
  <si>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</si>
  <si>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</si>
  <si>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</si>
  <si>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</si>
  <si>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</si>
  <si>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</si>
  <si>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</si>
  <si>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</si>
  <si>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</si>
  <si>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</si>
  <si>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</si>
  <si>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</si>
  <si>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</si>
  <si>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</si>
  <si>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</si>
  <si>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</si>
  <si>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</si>
  <si>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</si>
  <si>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</si>
  <si>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</si>
  <si>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</si>
  <si>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</si>
  <si>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</si>
  <si>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</si>
  <si>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</si>
  <si>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</si>
  <si>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</si>
  <si>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</si>
  <si>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</si>
  <si>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</si>
  <si>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</si>
  <si>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</si>
  <si>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</si>
  <si>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</si>
  <si>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</si>
  <si>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</si>
  <si>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</si>
  <si>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</si>
  <si>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</si>
  <si>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</si>
  <si>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</si>
  <si>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</si>
  <si>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</si>
  <si>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</si>
  <si>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</si>
  <si>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</si>
  <si>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</si>
  <si>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</si>
  <si>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</si>
  <si>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</si>
  <si>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</si>
  <si>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</si>
  <si>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</si>
  <si>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</si>
  <si>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</si>
  <si>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</si>
  <si>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</si>
  <si>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</si>
  <si>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</si>
  <si>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</si>
  <si>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</si>
  <si>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</si>
  <si>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</si>
  <si>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</si>
  <si>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</si>
  <si>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</si>
  <si>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</si>
  <si>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</si>
  <si>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</si>
  <si>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</si>
  <si>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</si>
  <si>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</si>
  <si>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</si>
  <si>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</si>
  <si>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</si>
  <si>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</si>
  <si>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</si>
  <si>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</si>
  <si>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</si>
  <si>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</si>
  <si>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</si>
  <si>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</si>
  <si>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</si>
  <si>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</si>
  <si>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</si>
  <si>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</si>
  <si>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</si>
  <si>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</si>
  <si>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</si>
  <si>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</si>
  <si>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</si>
  <si>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</si>
  <si>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</si>
  <si>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</si>
  <si>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</si>
  <si>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</si>
  <si>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</si>
  <si>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</si>
  <si>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</si>
  <si>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</si>
  <si>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</si>
  <si>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</si>
  <si>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</si>
  <si>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</si>
  <si>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</si>
  <si>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</si>
  <si>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</si>
  <si>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</si>
  <si>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</si>
  <si>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</si>
  <si>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</si>
  <si>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</si>
  <si>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</si>
  <si>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</si>
  <si>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</si>
  <si>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</si>
  <si>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</si>
  <si>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</si>
  <si>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</si>
  <si>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</si>
  <si>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</si>
  <si>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</si>
  <si>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</si>
  <si>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</si>
  <si>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</si>
  <si>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</si>
  <si>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</si>
  <si>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</si>
  <si>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</si>
  <si>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</si>
  <si>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</si>
  <si>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</si>
  <si>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</si>
  <si>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</si>
  <si>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</si>
  <si>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</si>
  <si>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</si>
  <si>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</si>
  <si>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</si>
  <si>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</si>
  <si>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</si>
  <si>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</si>
  <si>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</si>
  <si>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</si>
  <si>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</si>
  <si>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</si>
  <si>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</si>
  <si>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</si>
  <si>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</si>
  <si>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</si>
  <si>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</si>
  <si>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</si>
  <si>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</si>
  <si>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</si>
  <si>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</si>
  <si>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</si>
  <si>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</si>
  <si>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</si>
  <si>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</si>
  <si>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</si>
  <si>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</si>
  <si>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</si>
  <si>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</si>
  <si>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</si>
  <si>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</si>
  <si>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</si>
  <si>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</si>
  <si>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</si>
  <si>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</si>
  <si>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</si>
  <si>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</si>
  <si>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</si>
  <si>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</si>
  <si>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</si>
  <si>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</si>
  <si>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</si>
  <si>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</si>
  <si>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</si>
  <si>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</si>
  <si>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</si>
  <si>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</si>
  <si>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</si>
  <si>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</si>
  <si>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</si>
  <si>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</si>
  <si>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</si>
  <si>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</si>
  <si>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</si>
  <si>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</si>
  <si>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</si>
  <si>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</si>
  <si>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</si>
  <si>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</si>
  <si>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</si>
  <si>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</si>
  <si>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</si>
  <si>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</si>
  <si>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</si>
  <si>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</si>
  <si>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</si>
  <si>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</si>
  <si>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</si>
  <si>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</si>
  <si>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</si>
  <si>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</si>
  <si>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</si>
  <si>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</si>
  <si>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</si>
  <si>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</si>
  <si>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</si>
  <si>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</si>
  <si>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</si>
  <si>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</si>
  <si>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</si>
  <si>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</si>
  <si>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</si>
  <si>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</si>
  <si>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</si>
  <si>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</si>
  <si>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</si>
  <si>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</si>
  <si>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</si>
  <si>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</si>
  <si>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</si>
  <si>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</si>
  <si>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</si>
  <si>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</si>
  <si>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</si>
  <si>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</si>
  <si>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</si>
  <si>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</si>
  <si>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</si>
  <si>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</si>
  <si>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</si>
  <si>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</si>
  <si>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</si>
  <si>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</si>
  <si>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</si>
  <si>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</si>
  <si>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</si>
  <si>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</si>
  <si>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</si>
  <si>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</si>
  <si>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</si>
  <si>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</si>
  <si>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</si>
  <si>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</si>
  <si>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</si>
  <si>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</si>
  <si>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</si>
  <si>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</si>
  <si>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</si>
  <si>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</si>
  <si>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</si>
  <si>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</si>
  <si>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</si>
  <si>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</si>
  <si>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</si>
  <si>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</si>
  <si>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</si>
  <si>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</si>
  <si>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</si>
  <si>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</si>
  <si>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</si>
  <si>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</si>
  <si>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</si>
  <si>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</si>
  <si>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</si>
  <si>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</si>
  <si>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</si>
  <si>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</si>
  <si>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</si>
  <si>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</si>
  <si>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</si>
  <si>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</si>
  <si>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</si>
  <si>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</si>
  <si>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</si>
  <si>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</si>
  <si>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</si>
  <si>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</si>
  <si>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</si>
  <si>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</si>
  <si>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</si>
  <si>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</si>
  <si>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</si>
  <si>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</si>
  <si>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</si>
  <si>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</si>
  <si>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</si>
  <si>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</si>
  <si>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</si>
  <si>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</si>
  <si>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</si>
  <si>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</si>
  <si>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</si>
  <si>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</si>
  <si>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</si>
  <si>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</si>
  <si>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</si>
  <si>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</si>
  <si>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</si>
  <si>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</si>
  <si>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</si>
  <si>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</si>
  <si>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</si>
  <si>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</si>
  <si>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</si>
  <si>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</si>
  <si>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</si>
  <si>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</si>
  <si>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</si>
  <si>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</si>
  <si>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</si>
  <si>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</si>
  <si>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</si>
  <si>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</si>
  <si>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</si>
  <si>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</si>
  <si>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</si>
  <si>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</si>
  <si>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</si>
  <si>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</si>
  <si>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</si>
  <si>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</si>
  <si>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</si>
  <si>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</si>
  <si>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</si>
  <si>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</si>
  <si>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</si>
  <si>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</si>
  <si>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</si>
  <si>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</si>
  <si>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</si>
  <si>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</si>
  <si>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</si>
  <si>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</si>
  <si>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</si>
  <si>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</si>
  <si>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</si>
  <si>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</si>
  <si>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</si>
  <si>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</si>
  <si>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</si>
  <si>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</si>
  <si>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</si>
  <si>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</si>
  <si>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</si>
  <si>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</si>
  <si>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</si>
  <si>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</si>
  <si>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</si>
  <si>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</si>
  <si>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</si>
  <si>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</si>
  <si>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</si>
  <si>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</si>
  <si>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</si>
  <si>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</si>
  <si>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</si>
  <si>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</si>
  <si>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</si>
  <si>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</si>
  <si>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</si>
  <si>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</si>
  <si>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</si>
  <si>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</si>
  <si>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</si>
  <si>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</si>
  <si>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</si>
  <si>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</si>
  <si>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</si>
  <si>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</si>
  <si>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</si>
  <si>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</si>
  <si>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</si>
  <si>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</si>
  <si>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</si>
  <si>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</si>
  <si>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</si>
  <si>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</si>
  <si>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</si>
  <si>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</si>
  <si>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</si>
  <si>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</si>
  <si>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</si>
  <si>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</si>
  <si>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</si>
  <si>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</si>
  <si>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</si>
  <si>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</si>
  <si>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</si>
  <si>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</si>
  <si>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</si>
  <si>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</si>
  <si>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</si>
  <si>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</si>
  <si>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</si>
  <si>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</si>
  <si>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</si>
  <si>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</si>
  <si>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</si>
  <si>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</si>
  <si>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</si>
  <si>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</si>
  <si>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</si>
  <si>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</si>
  <si>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</si>
  <si>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</si>
  <si>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</si>
  <si>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</si>
  <si>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</si>
  <si>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</si>
  <si>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</si>
  <si>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</si>
  <si>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</si>
  <si>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</si>
  <si>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</si>
  <si>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</si>
  <si>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</si>
  <si>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</si>
  <si>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</si>
  <si>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</si>
  <si>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</si>
  <si>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</si>
  <si>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</si>
  <si>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</si>
  <si>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</si>
  <si>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</si>
  <si>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</si>
  <si>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</si>
  <si>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</si>
  <si>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</si>
  <si>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</si>
  <si>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</si>
  <si>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</si>
  <si>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</si>
  <si>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</si>
  <si>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</si>
  <si>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</si>
  <si>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</si>
  <si>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</si>
  <si>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</si>
  <si>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</si>
  <si>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</si>
  <si>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</si>
  <si>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</si>
  <si>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</si>
  <si>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</si>
  <si>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</si>
  <si>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</si>
  <si>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</si>
  <si>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</si>
  <si>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</si>
  <si>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</si>
  <si>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</si>
  <si>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</si>
  <si>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</si>
  <si>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</si>
  <si>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</si>
  <si>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</si>
  <si>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</si>
  <si>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</si>
  <si>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</si>
  <si>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</si>
  <si>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</si>
  <si>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</si>
  <si>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</si>
  <si>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</si>
  <si>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</si>
  <si>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</si>
  <si>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</si>
  <si>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</si>
  <si>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</si>
  <si>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</si>
  <si>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</si>
  <si>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</si>
  <si>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</si>
  <si>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</si>
  <si>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</si>
  <si>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</si>
  <si>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</si>
  <si>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</si>
  <si>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</si>
  <si>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</si>
  <si>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</si>
  <si>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</si>
  <si>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</si>
  <si>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</si>
  <si>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</si>
  <si>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</si>
  <si>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</si>
  <si>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</si>
  <si>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</si>
  <si>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</si>
  <si>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</si>
  <si>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</si>
  <si>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</si>
  <si>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</si>
  <si>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</si>
  <si>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</si>
  <si>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</si>
  <si>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</si>
  <si>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</si>
  <si>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</si>
  <si>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</si>
  <si>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</si>
  <si>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</si>
  <si>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</si>
  <si>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</si>
  <si>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</si>
  <si>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</si>
  <si>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</si>
  <si>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</si>
  <si>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</si>
  <si>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</si>
  <si>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</si>
  <si>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</si>
  <si>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</si>
  <si>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</si>
  <si>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</si>
  <si>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</si>
  <si>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</si>
  <si>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</si>
  <si>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</si>
  <si>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</si>
  <si>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</si>
  <si>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</si>
  <si>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</si>
  <si>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</si>
  <si>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</si>
  <si>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</si>
  <si>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</si>
  <si>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</si>
  <si>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</si>
  <si>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</si>
  <si>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</si>
  <si>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</si>
  <si>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</si>
  <si>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</si>
  <si>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</si>
  <si>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</si>
  <si>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</si>
  <si>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</si>
  <si>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</si>
  <si>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</si>
  <si>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</si>
  <si>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</si>
  <si>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</si>
  <si>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</si>
  <si>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</si>
  <si>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</si>
  <si>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</si>
  <si>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</si>
  <si>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</si>
  <si>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</si>
  <si>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</si>
  <si>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</si>
  <si>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</si>
  <si>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</si>
  <si>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</si>
  <si>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</si>
  <si>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</si>
  <si>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</si>
  <si>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</si>
  <si>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</si>
  <si>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</si>
  <si>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</si>
  <si>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</si>
  <si>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</si>
  <si>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</si>
  <si>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</si>
  <si>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</si>
  <si>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</si>
  <si>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</si>
  <si>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</si>
  <si>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</si>
  <si>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</si>
  <si>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</si>
  <si>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</si>
  <si>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</si>
  <si>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</si>
  <si>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</si>
  <si>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</si>
  <si>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</si>
  <si>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</si>
  <si>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</si>
  <si>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</si>
  <si>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</si>
  <si>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</si>
  <si>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</si>
  <si>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</si>
  <si>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</si>
  <si>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</si>
  <si>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</si>
  <si>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</si>
  <si>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</si>
  <si>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</si>
  <si>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</si>
  <si>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</si>
  <si>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</si>
  <si>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</si>
  <si>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</si>
  <si>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</si>
  <si>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</si>
  <si>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</si>
  <si>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</si>
  <si>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</si>
  <si>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</si>
  <si>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</si>
  <si>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</si>
  <si>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</si>
  <si>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</si>
  <si>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</si>
  <si>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</si>
  <si>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</si>
  <si>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</si>
  <si>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</si>
  <si>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</si>
  <si>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</si>
  <si>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</si>
  <si>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</si>
  <si>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</si>
  <si>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</si>
  <si>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</si>
  <si>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</si>
  <si>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</si>
  <si>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</si>
  <si>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</si>
  <si>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</si>
  <si>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</si>
  <si>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</si>
  <si>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</si>
  <si>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</si>
  <si>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</si>
  <si>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</si>
  <si>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</si>
  <si>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</si>
  <si>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</si>
  <si>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</si>
  <si>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</si>
  <si>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</si>
  <si>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</si>
  <si>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</si>
  <si>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</si>
  <si>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</si>
  <si>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</si>
  <si>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</si>
  <si>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</si>
  <si>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</si>
  <si>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</si>
  <si>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</si>
  <si>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</si>
  <si>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</si>
  <si>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</si>
  <si>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</si>
  <si>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</si>
  <si>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</si>
  <si>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</si>
  <si>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</si>
  <si>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</si>
  <si>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</si>
  <si>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</si>
  <si>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</si>
  <si>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</si>
  <si>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</si>
  <si>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</si>
  <si>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</si>
  <si>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</si>
  <si>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</si>
  <si>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</si>
  <si>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</si>
  <si>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</si>
  <si>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</si>
  <si>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</si>
  <si>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</si>
  <si>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</si>
  <si>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</si>
  <si>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</si>
  <si>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</si>
  <si>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</si>
  <si>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</si>
  <si>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</si>
  <si>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</si>
  <si>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</si>
  <si>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</si>
  <si>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</si>
  <si>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</si>
  <si>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</si>
  <si>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</si>
  <si>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</si>
  <si>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</si>
  <si>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</si>
  <si>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</si>
  <si>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</si>
  <si>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</si>
  <si>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</si>
  <si>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</si>
  <si>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</si>
  <si>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</si>
  <si>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</si>
  <si>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</si>
  <si>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</si>
  <si>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</si>
  <si>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</si>
  <si>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</si>
  <si>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</si>
  <si>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</si>
  <si>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</si>
  <si>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</si>
  <si>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</si>
  <si>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</si>
  <si>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</si>
  <si>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</si>
  <si>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</si>
  <si>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</si>
  <si>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</si>
  <si>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</si>
  <si>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</si>
  <si>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</si>
  <si>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</si>
  <si>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</si>
  <si>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</si>
  <si>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</si>
  <si>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</si>
  <si>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</si>
  <si>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</si>
  <si>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</si>
  <si>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</si>
  <si>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</si>
  <si>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</si>
  <si>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</si>
  <si>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</si>
  <si>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</si>
  <si>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</si>
  <si>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</si>
  <si>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</si>
  <si>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</si>
  <si>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</si>
  <si>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</si>
  <si>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</si>
  <si>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</si>
  <si>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</si>
  <si>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</si>
  <si>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</si>
  <si>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</si>
  <si>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</si>
  <si>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</si>
  <si>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</si>
  <si>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</si>
  <si>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</si>
  <si>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</si>
  <si>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</si>
  <si>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</si>
  <si>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</si>
  <si>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</si>
  <si>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</si>
  <si>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</si>
  <si>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</si>
  <si>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</si>
  <si>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</si>
  <si>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</si>
  <si>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</si>
  <si>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</si>
  <si>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</si>
  <si>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</si>
  <si>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</si>
  <si>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</si>
  <si>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</si>
  <si>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</si>
  <si>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</si>
  <si>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</si>
  <si>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</si>
  <si>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</si>
  <si>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</si>
  <si>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</si>
  <si>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</si>
  <si>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</si>
  <si>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</si>
  <si>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</si>
  <si>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</si>
  <si>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</si>
  <si>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</si>
  <si>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</si>
  <si>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</si>
  <si>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</si>
  <si>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</si>
  <si>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</si>
  <si>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</si>
  <si>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</si>
  <si>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</si>
  <si>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</si>
  <si>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</si>
  <si>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</si>
  <si>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</si>
  <si>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</si>
  <si>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</si>
  <si>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</si>
  <si>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</si>
  <si>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</si>
  <si>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</si>
  <si>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</si>
  <si>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</si>
  <si>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</si>
  <si>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</si>
  <si>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</si>
  <si>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</si>
  <si>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</si>
  <si>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</si>
  <si>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</si>
  <si>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</si>
  <si>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</si>
  <si>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</si>
  <si>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</si>
  <si>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</si>
  <si>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</si>
  <si>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</si>
  <si>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</si>
  <si>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</si>
  <si>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</si>
  <si>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</si>
  <si>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</si>
  <si>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</si>
  <si>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</si>
  <si>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</si>
  <si>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</si>
  <si>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</si>
  <si>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</si>
  <si>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</si>
  <si>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</si>
  <si>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</si>
  <si>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</si>
  <si>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</si>
  <si>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</si>
  <si>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</si>
  <si>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</si>
  <si>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</si>
  <si>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</si>
  <si>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</si>
  <si>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</si>
  <si>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</si>
  <si>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</si>
  <si>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</si>
  <si>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</si>
  <si>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</si>
  <si>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</si>
  <si>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</si>
  <si>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</si>
  <si>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</si>
  <si>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</si>
  <si>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</si>
  <si>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</si>
  <si>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</si>
  <si>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</si>
  <si>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</si>
  <si>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</si>
  <si>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</si>
  <si>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</si>
  <si>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</si>
  <si>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</si>
  <si>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</si>
  <si>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</si>
  <si>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</si>
  <si>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</si>
  <si>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</si>
  <si>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</si>
  <si>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</si>
  <si>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</si>
  <si>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</si>
  <si>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</si>
  <si>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</si>
  <si>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</si>
  <si>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</si>
  <si>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</si>
  <si>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</si>
  <si>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</si>
  <si>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</si>
  <si>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</si>
  <si>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</si>
  <si>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</si>
  <si>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</si>
  <si>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</si>
  <si>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</si>
  <si>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</si>
  <si>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</si>
  <si>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</si>
  <si>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</si>
  <si>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</si>
  <si>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</si>
  <si>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</si>
  <si>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</si>
  <si>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</si>
  <si>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</si>
  <si>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</si>
  <si>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</si>
  <si>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</si>
  <si>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</si>
  <si>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</si>
  <si>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</si>
  <si>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</si>
  <si>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</si>
  <si>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</si>
  <si>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</si>
  <si>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</si>
  <si>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</si>
  <si>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</si>
  <si>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</si>
  <si>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</si>
  <si>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</si>
  <si>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</si>
  <si>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</si>
  <si>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</si>
  <si>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</si>
  <si>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</si>
  <si>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</si>
  <si>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</si>
  <si>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</si>
  <si>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</si>
  <si>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</si>
  <si>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</si>
  <si>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</si>
  <si>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</si>
  <si>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</si>
  <si>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</si>
  <si>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</si>
  <si>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</si>
  <si>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</si>
  <si>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</si>
  <si>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</si>
  <si>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</si>
  <si>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</si>
  <si>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</si>
  <si>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</si>
  <si>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</si>
  <si>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</si>
  <si>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</si>
  <si>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</si>
  <si>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</si>
  <si>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</si>
  <si>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</si>
  <si>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</si>
  <si>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</si>
  <si>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</si>
  <si>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</si>
  <si>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</si>
  <si>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</si>
  <si>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</si>
  <si>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</si>
  <si>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</si>
  <si>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</si>
  <si>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</si>
  <si>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</si>
  <si>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</si>
  <si>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</si>
  <si>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</si>
  <si>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</si>
  <si>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</si>
  <si>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</si>
  <si>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</si>
  <si>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</si>
  <si>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</si>
  <si>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</si>
  <si>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</si>
  <si>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</si>
  <si>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</si>
  <si>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</si>
  <si>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</si>
  <si>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</si>
  <si>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</si>
  <si>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</si>
  <si>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</si>
  <si>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</si>
  <si>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</si>
  <si>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</si>
  <si>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</si>
  <si>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</si>
  <si>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</si>
  <si>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</si>
  <si>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</si>
  <si>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</si>
  <si>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</si>
  <si>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</si>
  <si>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</si>
  <si>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</si>
  <si>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</si>
  <si>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</si>
  <si>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</si>
  <si>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</si>
  <si>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</si>
  <si>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</si>
  <si>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</si>
  <si>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</si>
  <si>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</si>
  <si>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</si>
  <si>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</si>
  <si>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</si>
  <si>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</si>
  <si>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</si>
  <si>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</si>
  <si>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</si>
  <si>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</si>
  <si>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</si>
  <si>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</si>
  <si>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</si>
  <si>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</si>
  <si>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</si>
  <si>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</si>
  <si>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</si>
  <si>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</si>
  <si>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</si>
  <si>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</si>
  <si>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</si>
  <si>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</si>
  <si>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</si>
  <si>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</si>
  <si>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</si>
  <si>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</si>
  <si>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</si>
  <si>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</si>
  <si>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</si>
  <si>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</si>
  <si>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</si>
  <si>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</si>
  <si>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</si>
  <si>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</si>
  <si>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</si>
  <si>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</si>
  <si>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</si>
  <si>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</si>
  <si>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</si>
  <si>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</si>
  <si>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</si>
  <si>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</si>
  <si>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</si>
  <si>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</si>
  <si>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</si>
  <si>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</si>
  <si>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</si>
  <si>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</si>
  <si>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</si>
  <si>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</si>
  <si>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</si>
  <si>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</si>
  <si>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</si>
  <si>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</si>
  <si>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</si>
  <si>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</si>
  <si>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</si>
  <si>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</si>
  <si>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</si>
  <si>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</si>
  <si>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</si>
  <si>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</si>
  <si>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</si>
  <si>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</si>
  <si>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</si>
  <si>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</si>
  <si>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</si>
  <si>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</si>
  <si>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</si>
  <si>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</si>
  <si>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</si>
  <si>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</si>
  <si>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</si>
  <si>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</si>
  <si>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</si>
  <si>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</si>
  <si>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</si>
  <si>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</si>
  <si>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</si>
  <si>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</si>
  <si>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</si>
  <si>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</si>
  <si>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</si>
  <si>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</si>
  <si>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</si>
  <si>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</si>
  <si>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</si>
  <si>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</si>
  <si>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</si>
  <si>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</si>
  <si>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</si>
  <si>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</si>
  <si>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</si>
  <si>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</si>
  <si>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</si>
  <si>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</si>
  <si>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</si>
  <si>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</si>
  <si>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</si>
  <si>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</si>
  <si>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</si>
  <si>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</si>
  <si>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</si>
  <si>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</si>
  <si>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</si>
  <si>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</si>
  <si>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</si>
  <si>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</si>
  <si>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</si>
  <si>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</si>
  <si>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</si>
  <si>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</si>
  <si>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</si>
  <si>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</si>
  <si>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</si>
  <si>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</si>
  <si>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</si>
  <si>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</si>
  <si>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</si>
  <si>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</si>
  <si>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</si>
  <si>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</si>
  <si>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</si>
  <si>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</si>
  <si>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</si>
  <si>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</si>
  <si>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</si>
  <si>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</si>
  <si>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</si>
  <si>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</si>
  <si>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</si>
  <si>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</si>
  <si>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</si>
  <si>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</si>
  <si>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</si>
  <si>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</si>
  <si>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</si>
  <si>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</si>
  <si>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</si>
  <si>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</si>
  <si>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</si>
  <si>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</si>
  <si>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</si>
  <si>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</si>
  <si>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</si>
  <si>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</si>
  <si>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</si>
  <si>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</si>
  <si>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</si>
  <si>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</si>
  <si>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</si>
  <si>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</si>
  <si>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</si>
  <si>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</si>
  <si>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</si>
  <si>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</si>
  <si>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</si>
  <si>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</si>
  <si>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</si>
  <si>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</si>
  <si>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</si>
  <si>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</si>
  <si>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</si>
  <si>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</si>
  <si>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</si>
  <si>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</si>
  <si>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</si>
  <si>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</si>
  <si>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</si>
  <si>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</si>
  <si>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</si>
  <si>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</si>
  <si>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</si>
  <si>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</si>
  <si>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</si>
  <si>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</si>
  <si>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</si>
  <si>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</si>
  <si>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</si>
  <si>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</si>
  <si>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</si>
  <si>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</si>
  <si>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</si>
  <si>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</si>
  <si>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</si>
  <si>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</si>
  <si>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</si>
  <si>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</si>
  <si>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</si>
  <si>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</si>
  <si>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</si>
  <si>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</si>
  <si>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</si>
  <si>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</si>
  <si>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</si>
  <si>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</si>
  <si>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</si>
  <si>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</si>
  <si>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</si>
  <si>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</si>
  <si>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</si>
  <si>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</si>
  <si>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</si>
  <si>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</si>
  <si>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</si>
  <si>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</si>
  <si>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</si>
  <si>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</si>
  <si>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</si>
  <si>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</si>
  <si>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</si>
  <si>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</si>
  <si>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</si>
  <si>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</si>
  <si>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</si>
  <si>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</si>
  <si>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</si>
  <si>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</si>
  <si>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</si>
  <si>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</si>
  <si>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</si>
  <si>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</si>
  <si>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</si>
  <si>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</si>
  <si>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</si>
  <si>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</si>
  <si>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</si>
  <si>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</si>
  <si>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</si>
  <si>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</si>
  <si>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</si>
  <si>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</si>
  <si>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</si>
  <si>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</si>
  <si>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</si>
  <si>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</si>
  <si>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</si>
  <si>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</si>
  <si>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</si>
  <si>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</si>
  <si>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</si>
  <si>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</si>
  <si>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</si>
  <si>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</si>
  <si>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</si>
  <si>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</si>
  <si>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</si>
  <si>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</si>
  <si>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</si>
  <si>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</si>
  <si>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</si>
  <si>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</si>
  <si>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</si>
  <si>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</si>
  <si>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</si>
  <si>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</si>
  <si>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</si>
  <si>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</si>
  <si>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</si>
  <si>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</si>
  <si>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</si>
  <si>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</si>
  <si>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</si>
  <si>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</si>
  <si>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</si>
  <si>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</si>
  <si>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</si>
  <si>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</si>
  <si>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</si>
  <si>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</si>
  <si>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</si>
  <si>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</si>
  <si>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</si>
  <si>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</si>
  <si>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</si>
  <si>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</si>
  <si>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</si>
  <si>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</si>
  <si>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</si>
  <si>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</si>
  <si>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</si>
  <si>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</si>
  <si>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</si>
  <si>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</si>
  <si>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</si>
  <si>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</si>
  <si>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</si>
  <si>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</si>
  <si>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</si>
  <si>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</si>
  <si>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</si>
  <si>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</si>
  <si>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</si>
  <si>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</si>
  <si>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</si>
  <si>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</si>
  <si>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</si>
  <si>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</si>
  <si>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</si>
  <si>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</si>
  <si>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</si>
  <si>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</si>
  <si>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</si>
  <si>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</si>
  <si>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</si>
  <si>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</si>
  <si>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</si>
  <si>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</si>
  <si>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</si>
  <si>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</si>
  <si>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</si>
  <si>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</si>
  <si>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</si>
  <si>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</si>
  <si>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</si>
  <si>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</si>
  <si>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</si>
  <si>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</si>
  <si>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</si>
  <si>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</si>
  <si>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</si>
  <si>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</si>
  <si>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</si>
  <si>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</si>
  <si>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</si>
  <si>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</si>
  <si>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</si>
  <si>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</si>
  <si>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</si>
  <si>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</si>
  <si>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</si>
  <si>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</si>
  <si>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</si>
  <si>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</si>
  <si>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</si>
  <si>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</si>
  <si>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</si>
  <si>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</si>
  <si>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</si>
  <si>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</si>
  <si>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</si>
  <si>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</si>
  <si>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</si>
  <si>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</si>
  <si>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</si>
  <si>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</si>
  <si>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</si>
  <si>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</si>
  <si>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</si>
  <si>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</si>
  <si>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</si>
  <si>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</si>
  <si>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</si>
  <si>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</si>
  <si>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</si>
  <si>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</si>
  <si>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</si>
  <si>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</si>
  <si>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</si>
  <si>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</si>
  <si>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</si>
  <si>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</si>
  <si>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</si>
  <si>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</si>
  <si>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</si>
  <si>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</si>
  <si>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</si>
  <si>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</si>
  <si>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</si>
  <si>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</si>
  <si>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</si>
  <si>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</si>
  <si>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</si>
  <si>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</si>
  <si>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</si>
  <si>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</si>
  <si>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</si>
  <si>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</si>
  <si>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</si>
  <si>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</si>
  <si>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</si>
  <si>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</si>
  <si>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</si>
  <si>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</si>
  <si>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</si>
  <si>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</si>
  <si>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</si>
  <si>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</si>
  <si>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</si>
  <si>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</si>
  <si>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</si>
  <si>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</si>
  <si>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</si>
  <si>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</si>
  <si>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</si>
  <si>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</si>
  <si>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</si>
  <si>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</si>
  <si>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</si>
  <si>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</si>
  <si>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</si>
  <si>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</si>
  <si>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</si>
  <si>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</si>
  <si>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</si>
  <si>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</si>
  <si>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</si>
  <si>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</si>
  <si>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</si>
  <si>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</si>
  <si>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</si>
  <si>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</si>
  <si>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</si>
  <si>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</si>
  <si>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</si>
  <si>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</si>
  <si>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</si>
  <si>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</si>
  <si>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</si>
  <si>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</si>
  <si>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</si>
  <si>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</si>
  <si>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</si>
  <si>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</si>
  <si>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</si>
  <si>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</si>
  <si>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</si>
  <si>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</si>
  <si>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</si>
  <si>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</si>
  <si>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</si>
  <si>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</si>
  <si>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</si>
  <si>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</si>
  <si>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</si>
  <si>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</si>
  <si>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</si>
  <si>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</si>
  <si>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</si>
  <si>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</si>
  <si>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</si>
  <si>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</si>
  <si>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</si>
  <si>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</si>
  <si>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</si>
  <si>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</si>
  <si>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</si>
  <si>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</si>
  <si>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</si>
  <si>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</si>
  <si>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</si>
  <si>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</si>
  <si>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</si>
  <si>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</si>
  <si>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</si>
  <si>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</si>
  <si>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</si>
  <si>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</si>
  <si>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</si>
  <si>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</si>
  <si>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</si>
  <si>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</si>
  <si>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</si>
  <si>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</si>
  <si>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</si>
  <si>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</si>
  <si>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</si>
  <si>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</si>
  <si>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</si>
  <si>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</si>
  <si>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</si>
  <si>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</si>
  <si>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</si>
  <si>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</si>
  <si>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</si>
  <si>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</si>
  <si>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</si>
  <si>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</si>
  <si>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</si>
  <si>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</si>
  <si>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</si>
  <si>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</si>
  <si>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</si>
  <si>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</si>
  <si>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</si>
  <si>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</si>
  <si>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</si>
  <si>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</si>
  <si>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</si>
  <si>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</si>
  <si>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</si>
  <si>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</si>
  <si>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</si>
  <si>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</si>
  <si>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</si>
  <si>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</si>
  <si>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</si>
  <si>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</si>
  <si>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</si>
  <si>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</si>
  <si>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</si>
  <si>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</si>
  <si>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</si>
  <si>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</si>
  <si>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</si>
  <si>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</si>
  <si>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</si>
  <si>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</si>
  <si>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</si>
  <si>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</si>
  <si>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</si>
  <si>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</si>
  <si>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</si>
  <si>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</si>
  <si>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</si>
  <si>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</si>
  <si>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</si>
  <si>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</si>
  <si>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</si>
  <si>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</si>
  <si>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</si>
  <si>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</si>
  <si>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</si>
  <si>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</si>
  <si>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</si>
  <si>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</si>
  <si>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</si>
  <si>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</si>
  <si>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</si>
  <si>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</si>
  <si>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</si>
  <si>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</si>
  <si>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</si>
  <si>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</si>
  <si>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</si>
  <si>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</si>
  <si>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</si>
  <si>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</si>
  <si>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</si>
  <si>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</si>
  <si>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</si>
  <si>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</si>
  <si>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</si>
  <si>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</si>
  <si>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</si>
  <si>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</si>
  <si>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</si>
  <si>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</si>
  <si>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</si>
  <si>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</si>
  <si>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</si>
  <si>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</si>
  <si>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</si>
  <si>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</si>
  <si>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</si>
  <si>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</si>
  <si>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</si>
  <si>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</si>
  <si>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</si>
  <si>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</si>
  <si>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</si>
  <si>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</si>
  <si>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</si>
  <si>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</si>
  <si>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</si>
  <si>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</si>
  <si>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</si>
  <si>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</si>
  <si>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</si>
  <si>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</si>
  <si>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</si>
  <si>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</si>
  <si>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</si>
  <si>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</si>
  <si>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</si>
  <si>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</si>
  <si>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</si>
  <si>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</si>
  <si>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</si>
  <si>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</si>
  <si>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</si>
  <si>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</si>
  <si>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</si>
  <si>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</si>
  <si>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</si>
  <si>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</si>
  <si>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</si>
  <si>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</si>
  <si>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</si>
  <si>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</si>
  <si>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</si>
  <si>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</si>
  <si>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</si>
  <si>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</si>
  <si>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</si>
  <si>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</si>
  <si>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</si>
  <si>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</si>
  <si>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</si>
  <si>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</si>
  <si>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</si>
  <si>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</si>
  <si>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</si>
  <si>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</si>
  <si>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</si>
  <si>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</si>
  <si>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</si>
  <si>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</si>
  <si>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</si>
  <si>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</si>
  <si>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</si>
  <si>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</si>
  <si>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</si>
  <si>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</si>
  <si>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</si>
  <si>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</si>
  <si>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</si>
  <si>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</si>
  <si>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</si>
  <si>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</si>
  <si>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</si>
  <si>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</si>
  <si>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</si>
  <si>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</si>
  <si>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</si>
  <si>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</si>
  <si>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</si>
  <si>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</si>
  <si>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</si>
  <si>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</si>
  <si>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</si>
  <si>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</si>
  <si>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</si>
  <si>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</si>
  <si>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</si>
  <si>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</si>
  <si>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</si>
  <si>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</si>
  <si>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</si>
  <si>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</si>
  <si>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</si>
  <si>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</si>
  <si>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</si>
  <si>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</si>
  <si>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</si>
  <si>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</si>
  <si>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</si>
  <si>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</si>
  <si>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</si>
  <si>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</si>
  <si>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</si>
  <si>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</si>
  <si>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</si>
  <si>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</si>
  <si>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</si>
  <si>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</si>
  <si>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</si>
  <si>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</si>
  <si>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</si>
  <si>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</si>
  <si>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</si>
  <si>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</si>
  <si>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</si>
  <si>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</si>
  <si>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</si>
  <si>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</si>
  <si>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</si>
  <si>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</si>
  <si>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</si>
  <si>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</si>
  <si>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</si>
  <si>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</si>
  <si>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</si>
  <si>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</si>
  <si>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</si>
  <si>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</si>
  <si>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</si>
  <si>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</si>
  <si>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</si>
  <si>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</si>
  <si>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</si>
  <si>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</si>
  <si>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</si>
  <si>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</si>
  <si>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</si>
  <si>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</si>
  <si>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</si>
  <si>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</si>
  <si>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</si>
  <si>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</si>
  <si>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</si>
  <si>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</si>
  <si>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</si>
  <si>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</si>
  <si>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</si>
  <si>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</si>
  <si>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</si>
  <si>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</si>
  <si>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</si>
  <si>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</si>
  <si>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</si>
  <si>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</si>
  <si>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</si>
  <si>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</si>
  <si>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</si>
  <si>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</si>
  <si>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</si>
  <si>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</si>
  <si>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</si>
  <si>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</si>
  <si>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</si>
  <si>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</si>
  <si>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</si>
  <si>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</si>
  <si>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</si>
  <si>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</si>
  <si>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</si>
  <si>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</si>
  <si>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</si>
  <si>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</si>
  <si>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</si>
  <si>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</si>
  <si>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</si>
  <si>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</si>
  <si>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</si>
  <si>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</si>
  <si>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</si>
  <si>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</si>
  <si>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</si>
  <si>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</si>
  <si>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</si>
  <si>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</si>
  <si>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</si>
  <si>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</si>
  <si>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</si>
  <si>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</si>
  <si>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</si>
  <si>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</si>
  <si>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</si>
  <si>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</si>
  <si>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</si>
  <si>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</si>
  <si>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</si>
  <si>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</si>
  <si>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</si>
  <si>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</si>
  <si>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</si>
  <si>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</si>
  <si>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</si>
  <si>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</si>
  <si>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</si>
  <si>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</si>
  <si>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</si>
  <si>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</si>
  <si>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</si>
  <si>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</si>
  <si>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</si>
  <si>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</si>
  <si>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</si>
  <si>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</si>
  <si>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</si>
  <si>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</si>
  <si>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</si>
  <si>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</si>
  <si>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</si>
  <si>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</si>
  <si>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</si>
  <si>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</si>
  <si>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</si>
  <si>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</si>
  <si>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</si>
  <si>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</si>
  <si>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</si>
  <si>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</si>
  <si>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</si>
  <si>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</si>
  <si>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</si>
  <si>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</si>
  <si>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</si>
  <si>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</si>
  <si>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</si>
  <si>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</si>
  <si>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</si>
  <si>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</si>
  <si>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</si>
  <si>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</si>
  <si>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</si>
  <si>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</si>
  <si>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</si>
  <si>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</si>
  <si>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</si>
  <si>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</si>
  <si>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</si>
  <si>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</si>
  <si>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</si>
  <si>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</si>
  <si>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</si>
  <si>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</si>
  <si>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</si>
  <si>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</si>
  <si>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</si>
  <si>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</si>
  <si>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</si>
  <si>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</si>
  <si>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</si>
  <si>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</si>
  <si>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</si>
  <si>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</si>
  <si>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</si>
  <si>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</si>
  <si>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</si>
  <si>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</si>
  <si>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</si>
  <si>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</si>
  <si>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</si>
  <si>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</si>
  <si>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</si>
  <si>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</si>
  <si>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</si>
  <si>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</si>
  <si>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</si>
  <si>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</si>
  <si>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</si>
  <si>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</si>
  <si>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</si>
  <si>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</si>
  <si>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</si>
  <si>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</si>
  <si>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</si>
  <si>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</si>
  <si>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</si>
  <si>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</si>
  <si>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</si>
  <si>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</si>
  <si>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</si>
  <si>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</si>
  <si>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</si>
  <si>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</si>
  <si>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</si>
  <si>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</si>
  <si>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</si>
  <si>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</si>
  <si>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</si>
  <si>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</si>
  <si>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</si>
  <si>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</si>
  <si>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</si>
  <si>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</si>
  <si>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</si>
  <si>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</si>
  <si>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</si>
  <si>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</si>
  <si>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</si>
  <si>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</si>
  <si>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</si>
  <si>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</si>
  <si>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</si>
  <si>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</si>
  <si>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</si>
  <si>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</si>
  <si>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</si>
  <si>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</si>
  <si>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</si>
  <si>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</si>
  <si>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</si>
  <si>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</si>
  <si>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</si>
  <si>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</si>
  <si>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</si>
  <si>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</si>
  <si>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</si>
  <si>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</si>
  <si>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</si>
  <si>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</si>
  <si>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</si>
  <si>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</si>
  <si>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</si>
  <si>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</si>
  <si>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</si>
  <si>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</si>
  <si>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</si>
  <si>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</si>
  <si>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</si>
  <si>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</si>
  <si>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</si>
  <si>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</si>
  <si>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</si>
  <si>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</si>
  <si>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</si>
  <si>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</si>
  <si>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</si>
  <si>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</si>
  <si>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</si>
  <si>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</si>
  <si>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</si>
  <si>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</si>
  <si>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</si>
  <si>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</si>
  <si>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</si>
  <si>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</si>
  <si>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</si>
  <si>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</si>
  <si>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</si>
  <si>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</si>
  <si>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</si>
  <si>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</si>
  <si>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</si>
  <si>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</si>
  <si>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</si>
  <si>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</si>
  <si>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</si>
  <si>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</si>
  <si>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</si>
  <si>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</si>
  <si>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</si>
  <si>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</si>
  <si>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</si>
  <si>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</si>
  <si>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</si>
  <si>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</si>
  <si>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</si>
  <si>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</si>
  <si>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</si>
  <si>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</si>
  <si>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</si>
  <si>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</si>
  <si>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</si>
  <si>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</si>
  <si>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</si>
  <si>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</si>
  <si>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</si>
  <si>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</si>
  <si>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</si>
  <si>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</si>
  <si>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</si>
  <si>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</si>
  <si>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</si>
  <si>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</si>
  <si>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</si>
  <si>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</si>
  <si>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</si>
  <si>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</si>
  <si>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</si>
  <si>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</si>
  <si>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</si>
  <si>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</si>
  <si>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</si>
  <si>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</si>
  <si>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</si>
  <si>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</si>
  <si>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</si>
  <si>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</si>
  <si>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</si>
  <si>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</si>
  <si>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</si>
  <si>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</si>
  <si>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</si>
  <si>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</si>
  <si>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</si>
  <si>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</si>
  <si>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</si>
  <si>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</si>
  <si>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</si>
  <si>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</si>
  <si>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</si>
  <si>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</si>
  <si>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</si>
  <si>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</si>
  <si>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</si>
  <si>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</si>
  <si>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</si>
  <si>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</si>
  <si>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</si>
  <si>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</si>
  <si>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</si>
  <si>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</si>
  <si>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</si>
  <si>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</si>
  <si>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</si>
  <si>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</si>
  <si>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</si>
  <si>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</si>
  <si>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</si>
  <si>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</si>
  <si>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</si>
  <si>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</si>
  <si>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</si>
  <si>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</si>
  <si>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</si>
  <si>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</si>
  <si>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</si>
  <si>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</si>
  <si>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</si>
  <si>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</si>
  <si>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</si>
  <si>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</si>
  <si>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</si>
  <si>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</si>
  <si>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</si>
  <si>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</si>
  <si>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</si>
  <si>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</si>
  <si>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</si>
  <si>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</si>
  <si>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</si>
  <si>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</si>
  <si>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</si>
  <si>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</si>
  <si>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</si>
  <si>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</si>
  <si>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</si>
  <si>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</si>
  <si>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</si>
  <si>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</si>
  <si>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</si>
  <si>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</si>
  <si>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</si>
  <si>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</si>
  <si>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</si>
  <si>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</si>
  <si>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</si>
  <si>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</si>
  <si>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</si>
  <si>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</si>
  <si>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</si>
  <si>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</si>
  <si>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</si>
  <si>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</si>
  <si>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</si>
  <si>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</si>
  <si>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</si>
  <si>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</si>
  <si>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</si>
  <si>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</si>
  <si>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</si>
  <si>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</si>
  <si>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</si>
  <si>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</si>
  <si>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</si>
  <si>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</si>
  <si>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</si>
  <si>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</si>
  <si>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</si>
  <si>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</si>
  <si>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</si>
  <si>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</si>
  <si>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</si>
  <si>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</si>
  <si>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</si>
  <si>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</si>
  <si>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</si>
  <si>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</si>
  <si>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</si>
  <si>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</si>
  <si>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</si>
  <si>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</si>
  <si>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</si>
  <si>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</si>
  <si>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</si>
  <si>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</si>
  <si>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</si>
  <si>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</si>
  <si>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</si>
  <si>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</si>
  <si>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</si>
  <si>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</si>
  <si>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</si>
  <si>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</si>
  <si>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</si>
  <si>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</si>
  <si>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</si>
  <si>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</si>
  <si>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</si>
  <si>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</si>
  <si>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</si>
  <si>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</si>
  <si>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</si>
  <si>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</si>
  <si>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</si>
  <si>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</si>
  <si>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</si>
  <si>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</si>
  <si>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</si>
  <si>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</si>
  <si>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</si>
  <si>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</si>
  <si>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</si>
  <si>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</si>
  <si>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</si>
  <si>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</si>
  <si>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</si>
  <si>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</si>
  <si>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</si>
  <si>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</si>
  <si>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</si>
  <si>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</si>
  <si>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</si>
  <si>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</si>
  <si>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</si>
  <si>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</si>
  <si>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</si>
  <si>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</si>
  <si>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</si>
  <si>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</si>
  <si>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</si>
  <si>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</si>
  <si>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</si>
  <si>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</si>
  <si>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</si>
  <si>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</si>
  <si>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</si>
  <si>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</si>
  <si>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</si>
  <si>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</si>
  <si>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</si>
  <si>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</si>
  <si>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</si>
  <si>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</si>
  <si>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</si>
  <si>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</si>
  <si>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</si>
  <si>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</si>
  <si>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</si>
  <si>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</si>
  <si>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</si>
  <si>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</si>
  <si>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</si>
  <si>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</si>
  <si>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</si>
  <si>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</si>
  <si>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</si>
  <si>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</si>
  <si>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</si>
  <si>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</si>
  <si>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</si>
  <si>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</si>
  <si>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</si>
  <si>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</si>
  <si>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</si>
  <si>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</si>
  <si>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</si>
  <si>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</si>
  <si>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</si>
  <si>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</si>
  <si>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</si>
  <si>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</si>
  <si>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</si>
  <si>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</si>
  <si>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</si>
  <si>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</si>
  <si>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</si>
  <si>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</si>
  <si>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</si>
  <si>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</si>
  <si>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</si>
  <si>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</si>
  <si>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</si>
  <si>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</si>
  <si>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</si>
  <si>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</si>
  <si>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</si>
  <si>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</si>
  <si>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</si>
  <si>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</si>
  <si>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</si>
  <si>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</si>
  <si>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</si>
  <si>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</si>
  <si>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</si>
  <si>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</si>
  <si>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</si>
  <si>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</si>
  <si>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</si>
  <si>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</si>
  <si>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</si>
  <si>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</si>
  <si>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</si>
  <si>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</si>
  <si>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</si>
  <si>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</si>
  <si>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</si>
  <si>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</si>
  <si>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</si>
  <si>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</si>
  <si>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</si>
  <si>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</si>
  <si>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</si>
  <si>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</si>
  <si>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</si>
  <si>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</si>
  <si>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</si>
  <si>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</si>
  <si>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</si>
  <si>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</si>
  <si>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</si>
  <si>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</si>
  <si>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</si>
  <si>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</si>
  <si>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</si>
  <si>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</si>
  <si>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</si>
  <si>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</si>
  <si>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</si>
  <si>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</si>
  <si>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</si>
  <si>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</si>
  <si>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</si>
  <si>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</si>
  <si>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</si>
  <si>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</si>
  <si>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</si>
  <si>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</si>
  <si>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</si>
  <si>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</si>
  <si>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</si>
  <si>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</si>
  <si>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</si>
  <si>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</si>
  <si>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</si>
  <si>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</si>
  <si>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</si>
  <si>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</si>
  <si>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</si>
  <si>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</si>
  <si>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</si>
  <si>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</si>
  <si>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</si>
  <si>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</si>
  <si>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</si>
  <si>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</si>
  <si>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</si>
  <si>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</si>
  <si>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</si>
  <si>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</si>
  <si>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</si>
  <si>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</si>
  <si>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</si>
  <si>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</si>
  <si>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</si>
  <si>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</si>
  <si>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</si>
  <si>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</si>
  <si>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</si>
  <si>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</si>
  <si>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</si>
  <si>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</si>
  <si>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</si>
  <si>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</si>
  <si>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</si>
  <si>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</si>
  <si>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</si>
  <si>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</si>
  <si>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</si>
  <si>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</si>
  <si>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</si>
  <si>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</si>
  <si>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</si>
  <si>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</si>
  <si>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</si>
  <si>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</si>
  <si>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</si>
  <si>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</si>
  <si>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</si>
  <si>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</si>
  <si>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</si>
  <si>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</si>
  <si>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</si>
  <si>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</si>
  <si>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</si>
  <si>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</si>
  <si>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</si>
  <si>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</si>
  <si>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</si>
  <si>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</si>
  <si>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</si>
  <si>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</si>
  <si>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</si>
  <si>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</si>
  <si>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</si>
  <si>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</si>
  <si>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</si>
  <si>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</si>
  <si>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</si>
  <si>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</si>
  <si>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</si>
  <si>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</si>
  <si>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</si>
  <si>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</si>
  <si>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</si>
  <si>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</si>
  <si>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</si>
  <si>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</si>
  <si>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</si>
  <si>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</si>
  <si>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</si>
  <si>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</si>
  <si>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</si>
  <si>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</si>
  <si>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</si>
  <si>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</si>
  <si>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</si>
  <si>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</si>
  <si>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</si>
  <si>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</si>
  <si>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</si>
  <si>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</si>
  <si>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</si>
  <si>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</si>
  <si>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</si>
  <si>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</si>
  <si>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</si>
  <si>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</si>
  <si>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</si>
  <si>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</si>
  <si>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</si>
  <si>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</si>
  <si>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</si>
  <si>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</si>
  <si>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</si>
  <si>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</si>
  <si>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</si>
  <si>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</si>
  <si>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</si>
  <si>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</si>
  <si>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</si>
  <si>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</si>
  <si>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</si>
  <si>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</si>
  <si>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</si>
  <si>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</si>
  <si>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</si>
  <si>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</si>
  <si>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</si>
  <si>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</si>
  <si>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</si>
  <si>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</si>
  <si>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</si>
  <si>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</si>
  <si>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</si>
  <si>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</si>
  <si>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</si>
  <si>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</si>
  <si>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</si>
  <si>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</si>
  <si>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</si>
  <si>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</si>
  <si>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</si>
  <si>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</si>
  <si>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</si>
  <si>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</si>
  <si>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</si>
  <si>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</si>
  <si>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</si>
  <si>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</si>
  <si>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</si>
  <si>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</si>
  <si>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</si>
  <si>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</si>
  <si>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</si>
  <si>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</si>
  <si>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</si>
  <si>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</si>
  <si>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</si>
  <si>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</si>
  <si>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</si>
  <si>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</si>
  <si>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</si>
  <si>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</si>
  <si>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</si>
  <si>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</si>
  <si>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</si>
  <si>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</si>
  <si>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</si>
  <si>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</si>
  <si>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</si>
  <si>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</si>
  <si>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</si>
  <si>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</si>
  <si>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</si>
  <si>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</si>
  <si>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</si>
  <si>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</si>
  <si>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</si>
  <si>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</si>
  <si>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</si>
  <si>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</si>
  <si>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</si>
  <si>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</si>
  <si>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</si>
  <si>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</si>
  <si>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</si>
  <si>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</si>
  <si>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</si>
  <si>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</si>
  <si>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</si>
  <si>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</si>
  <si>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</si>
  <si>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</si>
  <si>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</si>
  <si>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</si>
  <si>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</si>
  <si>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</si>
  <si>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</si>
  <si>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</si>
  <si>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</si>
  <si>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</si>
  <si>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</si>
  <si>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</si>
  <si>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</si>
  <si>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</si>
  <si>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</si>
  <si>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</si>
  <si>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</si>
  <si>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</si>
  <si>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</si>
  <si>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</si>
  <si>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</si>
  <si>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</si>
  <si>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</si>
  <si>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</si>
  <si>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</si>
  <si>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</si>
  <si>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</si>
  <si>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</si>
  <si>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</si>
  <si>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</si>
  <si>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</si>
  <si>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</si>
  <si>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</si>
  <si>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</si>
  <si>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</si>
  <si>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</si>
  <si>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</si>
  <si>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</si>
  <si>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</si>
  <si>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</si>
  <si>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</si>
  <si>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</si>
  <si>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</si>
  <si>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</si>
  <si>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</si>
  <si>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</si>
  <si>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</si>
  <si>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</si>
  <si>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</si>
  <si>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</si>
  <si>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</si>
  <si>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</si>
  <si>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</si>
  <si>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</si>
  <si>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</si>
  <si>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</si>
  <si>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</si>
  <si>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</si>
  <si>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</si>
  <si>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</si>
  <si>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</si>
  <si>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</si>
  <si>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</si>
  <si>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</si>
  <si>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</si>
  <si>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</si>
  <si>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</si>
  <si>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</si>
  <si>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</si>
  <si>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</si>
  <si>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</si>
  <si>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</si>
  <si>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</si>
  <si>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</si>
  <si>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</si>
  <si>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</si>
  <si>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</si>
  <si>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</si>
  <si>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</si>
  <si>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</si>
  <si>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</si>
  <si>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</si>
  <si>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</si>
  <si>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</si>
  <si>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</si>
  <si>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</si>
  <si>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</si>
  <si>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</si>
  <si>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</si>
  <si>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</si>
  <si>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</si>
  <si>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</si>
  <si>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</si>
  <si>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</si>
  <si>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</si>
  <si>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</si>
  <si>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</si>
  <si>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</si>
  <si>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</si>
  <si>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</si>
  <si>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</si>
  <si>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</si>
  <si>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</si>
  <si>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</si>
  <si>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</si>
  <si>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</si>
  <si>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</si>
  <si>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</si>
  <si>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</si>
  <si>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</si>
  <si>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</si>
  <si>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</si>
  <si>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</si>
  <si>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</si>
  <si>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</si>
  <si>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</si>
  <si>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</si>
  <si>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</si>
  <si>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</si>
  <si>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</si>
  <si>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</si>
  <si>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</si>
  <si>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</si>
  <si>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</si>
  <si>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</si>
  <si>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</si>
  <si>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</si>
  <si>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</si>
  <si>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</si>
  <si>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</si>
  <si>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</si>
  <si>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</si>
  <si>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</si>
  <si>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</si>
  <si>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</si>
  <si>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</si>
  <si>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</si>
  <si>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</si>
  <si>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</si>
  <si>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</si>
  <si>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</si>
  <si>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</si>
  <si>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</si>
  <si>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</si>
  <si>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</si>
  <si>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</si>
  <si>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</si>
  <si>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</si>
  <si>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</si>
  <si>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</si>
  <si>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</si>
  <si>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</si>
  <si>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</si>
  <si>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</si>
  <si>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</si>
  <si>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</si>
  <si>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</si>
  <si>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</si>
  <si>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</si>
  <si>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</si>
  <si>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</si>
  <si>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</si>
  <si>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</si>
  <si>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</si>
  <si>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</si>
  <si>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</si>
  <si>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</si>
  <si>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</si>
  <si>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</si>
  <si>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</si>
  <si>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</si>
  <si>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</si>
  <si>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</si>
  <si>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</si>
  <si>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</si>
  <si>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</si>
  <si>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</si>
  <si>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</si>
  <si>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</si>
  <si>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</si>
  <si>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</si>
  <si>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</si>
  <si>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</si>
  <si>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</si>
  <si>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</si>
  <si>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</si>
  <si>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</si>
  <si>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</si>
  <si>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</si>
  <si>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</si>
  <si>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</si>
  <si>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</si>
  <si>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</si>
  <si>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</si>
  <si>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</si>
  <si>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</si>
  <si>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</si>
  <si>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</si>
  <si>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</si>
  <si>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</si>
  <si>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</si>
  <si>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</si>
  <si>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</si>
  <si>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</si>
  <si>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</si>
  <si>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</si>
  <si>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</si>
  <si>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</si>
  <si>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</si>
  <si>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</si>
  <si>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</si>
  <si>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</si>
  <si>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</si>
  <si>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</si>
  <si>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</si>
  <si>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</si>
  <si>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</si>
  <si>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</si>
  <si>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</si>
  <si>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</si>
  <si>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</si>
  <si>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</si>
  <si>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</si>
  <si>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</si>
  <si>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</si>
  <si>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</si>
  <si>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</si>
  <si>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</si>
  <si>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</si>
  <si>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</si>
  <si>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</si>
  <si>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</si>
  <si>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</si>
  <si>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</si>
  <si>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</si>
  <si>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</si>
  <si>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</si>
  <si>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</si>
  <si>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</si>
  <si>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</si>
  <si>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</si>
  <si>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</si>
  <si>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</si>
  <si>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</si>
  <si>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</si>
  <si>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</si>
  <si>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</si>
  <si>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</si>
  <si>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</si>
  <si>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</si>
  <si>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</si>
  <si>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</si>
  <si>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</si>
  <si>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</si>
  <si>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</si>
  <si>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</si>
  <si>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</si>
  <si>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</si>
  <si>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</si>
  <si>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</si>
  <si>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</si>
  <si>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</si>
  <si>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</si>
  <si>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</si>
  <si>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</si>
  <si>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</si>
  <si>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</si>
  <si>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</si>
  <si>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</si>
  <si>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</si>
  <si>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</si>
  <si>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</si>
  <si>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</si>
  <si>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</si>
  <si>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</si>
  <si>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</si>
  <si>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</si>
  <si>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</si>
  <si>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</si>
  <si>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</si>
  <si>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</si>
  <si>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</si>
  <si>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</si>
  <si>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</si>
  <si>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</si>
  <si>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</si>
  <si>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</si>
  <si>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</si>
  <si>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</si>
  <si>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</si>
  <si>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</si>
  <si>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</si>
  <si>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</si>
  <si>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</si>
  <si>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</si>
  <si>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</si>
  <si>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</si>
  <si>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</si>
  <si>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</si>
  <si>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</si>
  <si>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</si>
  <si>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</si>
  <si>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</si>
  <si>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</si>
  <si>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</si>
  <si>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</si>
  <si>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</si>
  <si>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</si>
  <si>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</si>
  <si>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</si>
  <si>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</si>
  <si>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</si>
  <si>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</si>
  <si>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</si>
  <si>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</si>
  <si>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</si>
  <si>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</si>
  <si>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</si>
  <si>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</si>
  <si>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</si>
  <si>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</si>
  <si>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</si>
  <si>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</si>
  <si>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</si>
  <si>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</si>
  <si>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</si>
  <si>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</si>
  <si>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</si>
  <si>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</si>
  <si>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</si>
  <si>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</si>
  <si>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</si>
  <si>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</si>
  <si>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</si>
  <si>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</si>
  <si>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</si>
  <si>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</si>
  <si>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</si>
  <si>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</si>
  <si>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</si>
  <si>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</si>
  <si>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</si>
  <si>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</si>
  <si>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</si>
  <si>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</si>
  <si>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</si>
  <si>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</si>
  <si>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</si>
  <si>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</si>
  <si>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</si>
  <si>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</si>
  <si>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</si>
  <si>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</si>
  <si>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</si>
  <si>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</si>
  <si>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</si>
  <si>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</si>
  <si>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</si>
  <si>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</si>
  <si>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</si>
  <si>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</si>
  <si>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</si>
  <si>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</si>
  <si>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</si>
  <si>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</si>
  <si>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</si>
  <si>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</si>
  <si>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</si>
  <si>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</si>
  <si>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</si>
  <si>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</si>
  <si>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</si>
  <si>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</si>
  <si>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</si>
  <si>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</si>
  <si>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</si>
  <si>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</si>
  <si>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</si>
  <si>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</si>
  <si>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</si>
  <si>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</si>
  <si>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</si>
  <si>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</si>
  <si>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</si>
  <si>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</si>
  <si>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</si>
  <si>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</si>
  <si>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</si>
  <si>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</si>
  <si>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</si>
  <si>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</si>
  <si>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</si>
  <si>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</si>
  <si>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</si>
  <si>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</si>
  <si>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</si>
  <si>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</si>
  <si>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</si>
  <si>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</si>
  <si>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</si>
  <si>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</si>
  <si>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</si>
  <si>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</si>
  <si>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</si>
  <si>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</si>
  <si>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</si>
  <si>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</si>
  <si>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</si>
  <si>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</si>
  <si>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</si>
  <si>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</si>
  <si>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</si>
  <si>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</si>
  <si>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</si>
  <si>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</si>
  <si>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</si>
  <si>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</si>
  <si>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</si>
  <si>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</si>
  <si>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</si>
  <si>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</si>
  <si>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</si>
  <si>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</si>
  <si>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</si>
  <si>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</si>
  <si>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</si>
  <si>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</si>
  <si>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</si>
  <si>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</si>
  <si>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</si>
  <si>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</si>
  <si>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</si>
  <si>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</si>
  <si>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</si>
  <si>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</si>
  <si>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</si>
  <si>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</si>
  <si>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</si>
  <si>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</si>
  <si>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</si>
  <si>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</si>
  <si>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</si>
  <si>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</si>
  <si>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</si>
  <si>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</si>
  <si>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</si>
  <si>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</si>
  <si>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</si>
  <si>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</si>
  <si>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</si>
  <si>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</si>
  <si>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</si>
  <si>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</si>
  <si>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</si>
  <si>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</si>
  <si>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</si>
  <si>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</si>
  <si>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</si>
  <si>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</si>
  <si>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</si>
  <si>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</si>
  <si>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</si>
  <si>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</si>
  <si>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</si>
  <si>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</si>
  <si>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</si>
  <si>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</si>
  <si>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</si>
  <si>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</si>
  <si>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</si>
  <si>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</si>
  <si>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</si>
  <si>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</si>
  <si>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</si>
  <si>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</si>
  <si>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</si>
  <si>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</si>
  <si>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</si>
  <si>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</si>
  <si>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</si>
  <si>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</si>
  <si>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</si>
  <si>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</si>
  <si>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</si>
  <si>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</si>
  <si>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</si>
  <si>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</si>
  <si>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</si>
  <si>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</si>
  <si>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</si>
  <si>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</si>
  <si>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</si>
  <si>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</si>
  <si>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</si>
  <si>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</si>
  <si>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</si>
  <si>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</si>
  <si>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</si>
  <si>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</si>
  <si>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</si>
  <si>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</si>
  <si>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</si>
  <si>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</si>
  <si>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</si>
  <si>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</si>
  <si>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</si>
  <si>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</si>
  <si>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</si>
  <si>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</si>
  <si>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</si>
  <si>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</si>
  <si>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</si>
  <si>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</si>
  <si>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</si>
  <si>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</si>
  <si>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</si>
  <si>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</si>
  <si>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</si>
  <si>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</si>
  <si>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</si>
  <si>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</si>
  <si>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</si>
  <si>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</si>
  <si>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</si>
  <si>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</si>
  <si>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</si>
  <si>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</si>
  <si>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</si>
  <si>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</si>
  <si>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</si>
  <si>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</si>
  <si>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</si>
  <si>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</si>
  <si>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</si>
  <si>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</si>
  <si>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</si>
  <si>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</si>
  <si>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</si>
  <si>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</si>
  <si>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</si>
  <si>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</si>
  <si>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</si>
  <si>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</si>
  <si>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</si>
  <si>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</si>
  <si>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</si>
  <si>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</si>
  <si>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</si>
  <si>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</si>
  <si>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</si>
  <si>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</si>
  <si>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</si>
  <si>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</si>
  <si>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</si>
  <si>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</si>
  <si>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</si>
  <si>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</si>
  <si>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</si>
  <si>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</si>
  <si>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</si>
  <si>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</si>
  <si>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</si>
  <si>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</si>
  <si>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</si>
  <si>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</si>
  <si>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</si>
  <si>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</si>
  <si>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</si>
  <si>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</si>
  <si>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</si>
  <si>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</si>
  <si>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</si>
  <si>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</si>
  <si>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</si>
  <si>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</si>
  <si>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</si>
  <si>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</si>
  <si>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</si>
  <si>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</si>
  <si>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</si>
  <si>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</si>
  <si>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</si>
  <si>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</si>
  <si>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</si>
  <si>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</si>
  <si>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</si>
  <si>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</si>
  <si>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</si>
  <si>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</si>
  <si>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</si>
  <si>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</si>
  <si>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</si>
  <si>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</si>
  <si>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</si>
  <si>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</si>
  <si>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</si>
  <si>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</si>
  <si>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</si>
  <si>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</si>
  <si>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</si>
  <si>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</si>
  <si>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</si>
  <si>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</si>
  <si>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</si>
  <si>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</si>
  <si>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</si>
  <si>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</si>
  <si>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</si>
  <si>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</si>
  <si>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</si>
  <si>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</si>
  <si>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</si>
  <si>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</si>
  <si>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</si>
  <si>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</si>
  <si>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</si>
  <si>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</si>
  <si>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</si>
  <si>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</si>
  <si>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</si>
  <si>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</si>
  <si>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</si>
  <si>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</si>
  <si>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</si>
  <si>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</si>
  <si>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</si>
  <si>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</si>
  <si>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</si>
  <si>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</si>
  <si>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</si>
  <si>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</si>
  <si>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</si>
  <si>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</si>
  <si>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</si>
  <si>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</si>
  <si>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</si>
  <si>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</si>
  <si>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</si>
  <si>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</si>
  <si>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</si>
  <si>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</si>
  <si>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</si>
  <si>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</si>
  <si>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</si>
  <si>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</si>
  <si>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</si>
  <si>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</si>
  <si>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</si>
  <si>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</si>
  <si>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</si>
  <si>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</si>
  <si>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</si>
  <si>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</si>
  <si>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</si>
  <si>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</si>
  <si>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</si>
  <si>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</si>
  <si>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</si>
  <si>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</si>
  <si>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</si>
  <si>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</si>
  <si>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</si>
  <si>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</si>
  <si>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</si>
  <si>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</si>
  <si>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</si>
  <si>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</si>
  <si>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</si>
  <si>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</si>
  <si>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</si>
  <si>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</si>
  <si>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</si>
  <si>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</si>
  <si>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</si>
  <si>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</si>
  <si>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</si>
  <si>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</si>
  <si>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</si>
  <si>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</si>
  <si>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</si>
  <si>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</si>
  <si>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</si>
  <si>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</si>
  <si>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</si>
  <si>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</si>
  <si>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</si>
  <si>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</si>
  <si>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</si>
  <si>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</si>
  <si>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</si>
  <si>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</si>
  <si>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</si>
  <si>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</si>
  <si>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</si>
  <si>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</si>
  <si>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</si>
  <si>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</si>
  <si>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</si>
  <si>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</si>
  <si>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</si>
  <si>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</si>
  <si>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</si>
  <si>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</si>
  <si>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</si>
  <si>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</si>
  <si>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</si>
  <si>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</si>
  <si>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</si>
  <si>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</si>
  <si>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</si>
  <si>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</si>
  <si>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</si>
  <si>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</si>
  <si>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</si>
  <si>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</si>
  <si>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</si>
  <si>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</si>
  <si>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</si>
  <si>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</si>
  <si>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</si>
  <si>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</si>
  <si>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</si>
  <si>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</si>
  <si>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</si>
  <si>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</si>
  <si>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</si>
  <si>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</si>
  <si>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</si>
  <si>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</si>
  <si>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</si>
  <si>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</si>
  <si>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</si>
  <si>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</si>
  <si>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</si>
  <si>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</si>
  <si>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</si>
  <si>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</si>
  <si>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</si>
  <si>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</si>
  <si>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</si>
  <si>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</si>
  <si>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</si>
  <si>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</si>
  <si>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</si>
  <si>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</si>
  <si>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</si>
  <si>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</si>
  <si>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</si>
  <si>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</si>
  <si>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</si>
  <si>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</si>
  <si>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</si>
  <si>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</si>
  <si>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</si>
  <si>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</si>
  <si>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</si>
  <si>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</si>
  <si>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</si>
  <si>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</si>
  <si>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</si>
  <si>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</si>
  <si>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</si>
  <si>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</si>
  <si>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</si>
  <si>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</si>
  <si>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</si>
  <si>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</si>
  <si>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</si>
  <si>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</si>
  <si>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</si>
  <si>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</si>
  <si>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</si>
  <si>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</si>
  <si>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</si>
  <si>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</si>
  <si>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</si>
  <si>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</si>
  <si>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</si>
  <si>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</si>
  <si>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</si>
  <si>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</si>
  <si>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</si>
  <si>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</si>
  <si>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</si>
  <si>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</si>
  <si>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</si>
  <si>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</si>
  <si>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</si>
  <si>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</si>
  <si>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</si>
  <si>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</si>
  <si>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</si>
  <si>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</si>
  <si>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</si>
  <si>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</si>
  <si>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</si>
  <si>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</si>
  <si>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</si>
  <si>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</si>
  <si>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</si>
  <si>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</si>
  <si>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</si>
  <si>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</si>
  <si>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</si>
  <si>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</si>
  <si>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</si>
  <si>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</si>
  <si>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</si>
  <si>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</si>
  <si>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</si>
  <si>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</si>
  <si>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</si>
  <si>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</si>
  <si>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</si>
  <si>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</si>
  <si>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</si>
  <si>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</si>
  <si>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</si>
  <si>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</si>
  <si>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</si>
  <si>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</si>
  <si>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</si>
  <si>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</si>
  <si>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</si>
  <si>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</si>
  <si>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</si>
  <si>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</si>
  <si>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</si>
  <si>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</si>
  <si>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</si>
  <si>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</si>
  <si>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</si>
  <si>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</si>
  <si>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</si>
  <si>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</si>
  <si>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</si>
  <si>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</si>
  <si>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</si>
  <si>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</si>
  <si>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</si>
  <si>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</si>
  <si>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</si>
  <si>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</si>
  <si>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</si>
  <si>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</si>
  <si>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</si>
  <si>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</si>
  <si>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</si>
  <si>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</si>
  <si>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</si>
  <si>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</si>
  <si>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</si>
  <si>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</si>
  <si>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</si>
  <si>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</si>
  <si>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</si>
  <si>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</si>
  <si>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</si>
  <si>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</si>
  <si>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</si>
  <si>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</si>
  <si>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</si>
  <si>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</si>
  <si>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</si>
  <si>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</si>
  <si>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</si>
  <si>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</si>
  <si>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</si>
  <si>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</si>
  <si>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</si>
  <si>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</si>
  <si>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</si>
  <si>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</si>
  <si>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</si>
  <si>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</si>
  <si>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</si>
  <si>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</si>
  <si>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</si>
  <si>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</si>
  <si>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</si>
  <si>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</si>
  <si>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</si>
  <si>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</si>
  <si>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</si>
  <si>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</si>
  <si>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</si>
  <si>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</si>
  <si>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</si>
  <si>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</si>
  <si>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</si>
  <si>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</si>
  <si>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</si>
  <si>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</si>
  <si>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</si>
  <si>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</si>
  <si>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</si>
  <si>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</si>
  <si>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</si>
  <si>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</si>
  <si>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</si>
  <si>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</si>
  <si>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</si>
  <si>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</si>
  <si>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</si>
  <si>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</si>
  <si>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</si>
  <si>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</si>
  <si>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</si>
  <si>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</si>
  <si>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</si>
  <si>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</si>
  <si>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</si>
  <si>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</si>
  <si>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</si>
  <si>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</si>
  <si>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</si>
  <si>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</si>
  <si>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</si>
  <si>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</si>
  <si>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</si>
  <si>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</si>
  <si>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</si>
  <si>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</si>
  <si>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</si>
  <si>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</si>
  <si>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</si>
  <si>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</si>
  <si>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</si>
  <si>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</si>
  <si>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</si>
  <si>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</si>
  <si>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</si>
  <si>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</si>
  <si>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</si>
  <si>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</si>
  <si>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</si>
  <si>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</si>
  <si>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</si>
  <si>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</si>
  <si>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</si>
  <si>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</si>
  <si>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</si>
  <si>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</si>
  <si>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</si>
  <si>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</si>
  <si>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</si>
  <si>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</si>
  <si>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</si>
  <si>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</si>
  <si>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</si>
  <si>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</si>
  <si>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</si>
  <si>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</si>
  <si>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</si>
  <si>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</si>
  <si>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</si>
  <si>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</si>
  <si>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</si>
  <si>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</si>
  <si>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</si>
  <si>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</si>
  <si>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</si>
  <si>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</si>
  <si>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</si>
  <si>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</si>
  <si>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</si>
  <si>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</si>
  <si>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</si>
  <si>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</si>
  <si>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</si>
  <si>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</si>
  <si>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</si>
  <si>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</si>
  <si>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</si>
  <si>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</si>
  <si>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</si>
  <si>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</si>
  <si>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</si>
  <si>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</si>
  <si>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</si>
  <si>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</si>
  <si>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</si>
  <si>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</si>
  <si>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</si>
  <si>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</si>
  <si>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</si>
  <si>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</si>
  <si>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</si>
  <si>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</si>
  <si>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</si>
  <si>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</si>
  <si>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</si>
  <si>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</si>
  <si>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</si>
  <si>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</si>
  <si>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</si>
  <si>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</si>
  <si>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</si>
  <si>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</si>
  <si>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</si>
  <si>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</si>
  <si>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</si>
  <si>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</si>
  <si>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</si>
  <si>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</si>
  <si>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</si>
  <si>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</si>
  <si>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</si>
  <si>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</si>
  <si>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</si>
  <si>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</si>
  <si>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</si>
  <si>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</si>
  <si>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</si>
  <si>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</si>
  <si>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</si>
  <si>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</si>
  <si>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</si>
  <si>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</si>
  <si>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</si>
  <si>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</si>
  <si>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</si>
  <si>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</si>
  <si>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</si>
  <si>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</si>
  <si>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</si>
  <si>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</si>
  <si>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</si>
  <si>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</si>
  <si>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</si>
  <si>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</si>
  <si>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</si>
  <si>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</si>
  <si>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</si>
  <si>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</si>
  <si>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</si>
  <si>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</si>
  <si>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</si>
  <si>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</si>
  <si>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</si>
  <si>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</si>
  <si>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</si>
  <si>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</si>
  <si>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</si>
  <si>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</si>
  <si>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</si>
  <si>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</si>
  <si>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</si>
  <si>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</si>
  <si>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</si>
  <si>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</si>
  <si>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</si>
  <si>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</si>
  <si>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</si>
  <si>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</si>
  <si>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</si>
  <si>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</si>
  <si>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</si>
  <si>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</si>
  <si>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</si>
  <si>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</si>
  <si>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</si>
  <si>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</si>
  <si>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</si>
  <si>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</si>
  <si>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</si>
  <si>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</si>
  <si>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</si>
  <si>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</si>
  <si>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</si>
  <si>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</si>
  <si>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</si>
  <si>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</si>
  <si>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</si>
  <si>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</si>
  <si>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</si>
  <si>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</si>
  <si>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</si>
  <si>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</si>
  <si>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</si>
  <si>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</si>
  <si>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</si>
  <si>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</si>
  <si>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</si>
  <si>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</si>
  <si>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</si>
  <si>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</si>
  <si>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</si>
  <si>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</si>
  <si>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</si>
  <si>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</si>
  <si>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</si>
  <si>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</si>
  <si>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</si>
  <si>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</si>
  <si>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</si>
  <si>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</si>
  <si>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</si>
  <si>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</si>
  <si>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</si>
  <si>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</si>
  <si>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</si>
  <si>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</si>
  <si>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</si>
  <si>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</si>
  <si>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</si>
  <si>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</si>
  <si>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</si>
  <si>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</si>
  <si>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</si>
  <si>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</si>
  <si>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</si>
  <si>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</si>
  <si>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</si>
  <si>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</si>
  <si>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</si>
  <si>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</si>
  <si>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</si>
  <si>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</si>
  <si>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</si>
  <si>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</si>
  <si>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</si>
  <si>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</si>
  <si>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</si>
  <si>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</si>
  <si>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</si>
  <si>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</si>
  <si>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</si>
  <si>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</si>
  <si>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</si>
  <si>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</si>
  <si>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</si>
  <si>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</si>
  <si>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</si>
  <si>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</si>
  <si>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</si>
  <si>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</si>
  <si>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</si>
  <si>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</si>
  <si>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</si>
  <si>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</si>
  <si>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</si>
  <si>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</si>
  <si>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</si>
  <si>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</si>
  <si>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</si>
  <si>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</si>
  <si>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</si>
  <si>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</si>
  <si>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</si>
  <si>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</si>
  <si>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</si>
  <si>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</si>
  <si>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</si>
  <si>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</si>
  <si>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</si>
  <si>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</si>
  <si>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</si>
  <si>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</si>
  <si>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</si>
  <si>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</si>
  <si>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</si>
  <si>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</si>
  <si>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</si>
  <si>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</si>
  <si>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</si>
  <si>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</si>
  <si>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</si>
  <si>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</si>
  <si>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</si>
  <si>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</si>
  <si>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</si>
  <si>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</si>
  <si>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</si>
  <si>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</si>
  <si>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</si>
  <si>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</si>
  <si>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</si>
  <si>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</si>
  <si>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</si>
  <si>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</si>
  <si>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</si>
  <si>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</si>
  <si>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</si>
  <si>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</si>
  <si>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</si>
  <si>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</si>
  <si>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</si>
  <si>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</si>
  <si>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</si>
  <si>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</si>
  <si>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</si>
  <si>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</si>
  <si>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</si>
  <si>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</si>
  <si>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</si>
  <si>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</si>
  <si>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</si>
  <si>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</si>
  <si>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</si>
  <si>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</si>
  <si>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</si>
  <si>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</si>
  <si>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</si>
  <si>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</si>
  <si>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</si>
  <si>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</si>
  <si>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</si>
  <si>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</si>
  <si>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</si>
  <si>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</si>
  <si>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</si>
  <si>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</si>
  <si>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</si>
  <si>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</si>
  <si>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</si>
  <si>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</si>
  <si>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</si>
  <si>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</si>
  <si>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</si>
  <si>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</si>
  <si>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</si>
  <si>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</si>
  <si>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</si>
  <si>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</si>
  <si>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</si>
  <si>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</si>
  <si>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</si>
  <si>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</si>
  <si>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</si>
  <si>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</si>
  <si>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</si>
  <si>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</si>
  <si>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</si>
  <si>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</si>
  <si>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</si>
  <si>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</si>
  <si>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</si>
  <si>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</si>
  <si>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</si>
  <si>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</si>
  <si>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</si>
  <si>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</si>
  <si>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</si>
  <si>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</si>
  <si>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</si>
  <si>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</si>
  <si>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</si>
  <si>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</si>
  <si>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</si>
  <si>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</si>
  <si>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</si>
  <si>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</si>
  <si>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</si>
  <si>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</si>
  <si>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</si>
  <si>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</si>
  <si>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</si>
  <si>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</si>
  <si>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</si>
  <si>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</si>
  <si>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</si>
  <si>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</si>
  <si>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</si>
  <si>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</si>
  <si>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</si>
  <si>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</si>
  <si>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</si>
  <si>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</si>
  <si>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</si>
  <si>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</si>
  <si>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</si>
  <si>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</si>
  <si>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</si>
  <si>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</si>
  <si>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</si>
  <si>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</si>
  <si>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</si>
  <si>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</si>
  <si>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</si>
  <si>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</si>
  <si>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</si>
  <si>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</si>
  <si>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</si>
  <si>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</si>
  <si>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</si>
  <si>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</si>
  <si>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</si>
  <si>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</si>
  <si>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</si>
  <si>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</si>
  <si>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</si>
  <si>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</si>
  <si>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</si>
  <si>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</si>
  <si>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</si>
  <si>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</si>
  <si>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</si>
  <si>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</si>
  <si>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</si>
  <si>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</si>
  <si>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</si>
  <si>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</si>
  <si>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</si>
  <si>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</si>
  <si>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</si>
  <si>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</si>
  <si>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</si>
  <si>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</si>
  <si>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</si>
  <si>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</si>
  <si>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</si>
  <si>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</si>
  <si>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</si>
  <si>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</si>
  <si>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</si>
  <si>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</si>
  <si>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</si>
  <si>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</si>
  <si>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</si>
  <si>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</si>
  <si>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</si>
  <si>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</si>
  <si>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</si>
  <si>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</si>
  <si>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</si>
  <si>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</si>
  <si>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</si>
  <si>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</si>
  <si>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</si>
  <si>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</si>
  <si>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</si>
  <si>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</si>
  <si>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</si>
  <si>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</si>
  <si>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</si>
  <si>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</si>
  <si>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</si>
  <si>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</si>
  <si>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</si>
  <si>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</si>
  <si>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</si>
  <si>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</si>
  <si>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</si>
  <si>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</si>
  <si>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</si>
  <si>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</si>
  <si>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</si>
  <si>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</si>
  <si>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</si>
  <si>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</si>
  <si>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</si>
  <si>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</si>
  <si>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</si>
  <si>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</si>
  <si>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</si>
  <si>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</si>
  <si>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</si>
  <si>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</si>
  <si>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</si>
  <si>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</si>
  <si>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</si>
  <si>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</si>
  <si>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</si>
  <si>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</si>
  <si>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</si>
  <si>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</si>
  <si>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</si>
  <si>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</si>
  <si>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</si>
  <si>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</si>
  <si>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</si>
  <si>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</si>
  <si>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</si>
  <si>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</si>
  <si>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</si>
  <si>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</si>
  <si>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</si>
  <si>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</si>
  <si>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</si>
  <si>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</si>
  <si>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</si>
  <si>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</si>
  <si>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</si>
  <si>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</si>
  <si>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</si>
  <si>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</si>
  <si>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</si>
  <si>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</si>
  <si>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</si>
  <si>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</si>
  <si>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</si>
  <si>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</si>
  <si>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</si>
  <si>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</si>
  <si>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</si>
  <si>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</si>
  <si>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</si>
  <si>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</si>
  <si>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</si>
  <si>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</si>
  <si>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</si>
  <si>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</si>
  <si>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</si>
  <si>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</si>
  <si>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</si>
  <si>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</si>
  <si>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</si>
  <si>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</si>
  <si>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</si>
  <si>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</si>
  <si>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</si>
  <si>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</si>
  <si>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</si>
  <si>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</si>
  <si>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</si>
  <si>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</si>
  <si>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</si>
  <si>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</si>
  <si>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</si>
  <si>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</si>
  <si>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</si>
  <si>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</si>
  <si>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</si>
  <si>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</si>
  <si>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</si>
  <si>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</si>
  <si>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</si>
  <si>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</si>
  <si>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</si>
  <si>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</si>
  <si>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</si>
  <si>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</si>
  <si>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</si>
  <si>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</si>
  <si>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</si>
  <si>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</si>
  <si>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</si>
  <si>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</si>
  <si>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</si>
  <si>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</si>
  <si>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</si>
  <si>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</si>
  <si>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</si>
  <si>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</si>
  <si>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</si>
  <si>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</si>
  <si>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</si>
  <si>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</si>
  <si>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</si>
  <si>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</si>
  <si>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</si>
  <si>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</si>
  <si>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</si>
  <si>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</si>
  <si>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</si>
  <si>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</si>
  <si>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</si>
  <si>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</si>
  <si>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</si>
  <si>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</si>
  <si>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</si>
  <si>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</si>
  <si>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</si>
  <si>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</si>
  <si>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</si>
  <si>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</si>
  <si>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</si>
  <si>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</si>
  <si>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</si>
  <si>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</si>
  <si>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</si>
  <si>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</si>
  <si>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</si>
  <si>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</si>
  <si>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</si>
  <si>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</si>
  <si>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</si>
  <si>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</si>
  <si>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</si>
  <si>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</si>
  <si>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</si>
  <si>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</si>
  <si>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</si>
  <si>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</si>
  <si>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</si>
  <si>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</si>
  <si>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</si>
  <si>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</si>
  <si>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</si>
  <si>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</si>
  <si>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</si>
  <si>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</si>
  <si>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</si>
  <si>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</si>
  <si>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</si>
  <si>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</si>
  <si>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</si>
  <si>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</si>
  <si>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</si>
  <si>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</si>
  <si>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</si>
  <si>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</si>
  <si>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</si>
  <si>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</si>
  <si>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</si>
  <si>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</si>
  <si>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</si>
  <si>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</si>
  <si>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</si>
  <si>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</si>
  <si>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</si>
  <si>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</si>
  <si>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</si>
  <si>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</si>
  <si>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</si>
  <si>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</si>
  <si>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</si>
  <si>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</si>
  <si>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</si>
  <si>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</si>
  <si>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</si>
  <si>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</si>
  <si>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</si>
  <si>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</si>
  <si>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</si>
  <si>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</si>
  <si>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</si>
  <si>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</si>
  <si>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</si>
  <si>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</si>
  <si>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</si>
  <si>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</si>
  <si>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</si>
  <si>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</si>
  <si>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</si>
  <si>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</si>
  <si>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</si>
  <si>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</si>
  <si>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</si>
  <si>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</si>
  <si>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</si>
  <si>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</si>
  <si>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</si>
  <si>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</si>
  <si>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</si>
  <si>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</si>
  <si>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</si>
  <si>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</si>
  <si>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</si>
  <si>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</si>
  <si>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</si>
  <si>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</si>
  <si>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</si>
  <si>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</si>
  <si>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</si>
  <si>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</si>
  <si>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</si>
  <si>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</si>
  <si>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</si>
  <si>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</si>
  <si>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</si>
  <si>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</si>
  <si>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</si>
  <si>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</si>
  <si>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</si>
  <si>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</si>
  <si>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</si>
  <si>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</si>
  <si>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</si>
  <si>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</si>
  <si>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</si>
  <si>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</si>
  <si>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</si>
  <si>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</si>
  <si>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</si>
  <si>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</si>
  <si>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</si>
  <si>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</si>
  <si>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</si>
  <si>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</si>
  <si>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</si>
  <si>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</si>
  <si>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</si>
  <si>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</si>
  <si>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</si>
  <si>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</si>
  <si>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</si>
  <si>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</si>
  <si>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</si>
  <si>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</si>
  <si>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</si>
  <si>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</si>
  <si>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</si>
  <si>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</si>
  <si>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</si>
  <si>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</si>
  <si>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</si>
  <si>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</si>
  <si>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</si>
  <si>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</si>
  <si>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</si>
  <si>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</si>
  <si>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</si>
  <si>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</si>
  <si>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</si>
  <si>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</si>
  <si>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</si>
  <si>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</si>
  <si>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</si>
  <si>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</si>
  <si>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</si>
  <si>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</si>
  <si>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</si>
  <si>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</si>
  <si>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</si>
  <si>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</si>
  <si>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</si>
  <si>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</si>
  <si>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</si>
  <si>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</si>
  <si>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</si>
  <si>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</si>
  <si>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</si>
  <si>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</si>
  <si>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</si>
  <si>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</si>
  <si>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</si>
  <si>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</si>
  <si>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</si>
  <si>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</si>
  <si>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</si>
  <si>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</si>
  <si>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</si>
  <si>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</si>
  <si>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</si>
  <si>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</si>
  <si>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</si>
  <si>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</si>
  <si>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</si>
  <si>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</si>
  <si>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</si>
  <si>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</si>
  <si>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</si>
  <si>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</si>
  <si>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</si>
  <si>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</si>
  <si>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</si>
  <si>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</si>
  <si>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</si>
  <si>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</si>
  <si>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</si>
  <si>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</si>
  <si>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</si>
  <si>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</si>
  <si>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</si>
  <si>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</si>
  <si>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</si>
  <si>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</si>
  <si>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</si>
  <si>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</si>
  <si>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</si>
  <si>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</si>
  <si>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</si>
  <si>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</si>
  <si>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</si>
  <si>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</si>
  <si>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</si>
  <si>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</si>
  <si>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</si>
  <si>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</si>
  <si>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</si>
  <si>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</si>
  <si>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</si>
  <si>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</si>
  <si>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</si>
  <si>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</si>
  <si>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</si>
  <si>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</si>
  <si>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</si>
  <si>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</si>
  <si>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</si>
  <si>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</si>
  <si>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</si>
  <si>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</si>
  <si>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</si>
  <si>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</si>
  <si>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</si>
  <si>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</si>
  <si>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</si>
  <si>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</si>
  <si>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</si>
  <si>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</si>
  <si>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</si>
  <si>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</si>
  <si>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</si>
  <si>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</si>
  <si>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</si>
  <si>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</si>
  <si>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</si>
  <si>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</si>
  <si>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</si>
  <si>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</si>
  <si>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</si>
  <si>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</si>
  <si>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</si>
  <si>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</si>
  <si>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</si>
  <si>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</si>
  <si>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</si>
  <si>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</si>
  <si>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</si>
  <si>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</si>
  <si>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</si>
  <si>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</si>
  <si>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</si>
  <si>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</si>
  <si>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</si>
  <si>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</si>
  <si>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</si>
  <si>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</si>
  <si>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</si>
  <si>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</si>
  <si>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</si>
  <si>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</si>
  <si>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</si>
  <si>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</si>
  <si>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</si>
  <si>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</si>
  <si>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</si>
  <si>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</si>
  <si>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</si>
  <si>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</si>
  <si>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</si>
  <si>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</si>
  <si>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</si>
  <si>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</si>
  <si>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</si>
  <si>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</si>
  <si>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</si>
  <si>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</si>
  <si>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</si>
  <si>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</si>
  <si>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</si>
  <si>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</si>
  <si>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</si>
  <si>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</si>
  <si>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</si>
  <si>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</si>
  <si>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</si>
  <si>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</si>
  <si>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</si>
  <si>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</si>
  <si>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</si>
  <si>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</si>
  <si>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</si>
  <si>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</si>
  <si>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</si>
  <si>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</si>
  <si>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</si>
  <si>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</si>
  <si>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</si>
  <si>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</si>
  <si>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</si>
  <si>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</si>
  <si>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</si>
  <si>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</si>
  <si>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</si>
  <si>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</si>
  <si>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</si>
  <si>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</si>
  <si>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</si>
  <si>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</si>
  <si>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</si>
  <si>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</si>
  <si>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</si>
  <si>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</si>
  <si>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</si>
  <si>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</si>
  <si>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</si>
  <si>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</si>
  <si>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</si>
  <si>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</si>
  <si>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</si>
  <si>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</si>
  <si>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</si>
  <si>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</si>
  <si>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</si>
  <si>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</si>
  <si>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</si>
  <si>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</si>
  <si>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</si>
  <si>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</si>
  <si>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</si>
  <si>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</si>
  <si>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</si>
  <si>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</si>
  <si>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</si>
  <si>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</si>
  <si>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</si>
  <si>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</si>
  <si>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</si>
  <si>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</si>
  <si>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</si>
  <si>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</si>
  <si>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</si>
  <si>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</si>
  <si>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</si>
  <si>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</si>
  <si>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</si>
  <si>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</si>
  <si>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</si>
  <si>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</si>
  <si>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</si>
  <si>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</si>
  <si>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</si>
  <si>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</si>
  <si>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</si>
  <si>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</si>
  <si>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</si>
  <si>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</si>
  <si>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</si>
  <si>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</si>
  <si>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</si>
  <si>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</si>
  <si>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</si>
  <si>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</si>
  <si>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</si>
  <si>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</si>
  <si>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</si>
  <si>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</si>
  <si>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</si>
  <si>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</si>
  <si>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</si>
  <si>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</si>
  <si>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</si>
  <si>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</si>
  <si>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</si>
  <si>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</si>
  <si>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</si>
  <si>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</si>
  <si>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</si>
  <si>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</si>
  <si>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</si>
  <si>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</si>
  <si>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</si>
  <si>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</si>
  <si>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</si>
  <si>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</si>
  <si>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</si>
  <si>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</si>
  <si>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</si>
  <si>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</si>
  <si>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</si>
  <si>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</si>
  <si>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</si>
  <si>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</si>
  <si>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</si>
  <si>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</si>
  <si>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</si>
  <si>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</si>
  <si>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</si>
  <si>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</si>
  <si>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</si>
  <si>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</si>
  <si>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</si>
  <si>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</si>
  <si>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</si>
  <si>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</si>
  <si>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</si>
  <si>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</si>
  <si>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</si>
  <si>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</si>
  <si>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</si>
  <si>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</si>
  <si>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</si>
  <si>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</si>
  <si>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</si>
  <si>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</si>
  <si>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</si>
  <si>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</si>
  <si>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</si>
  <si>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</si>
  <si>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</si>
  <si>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</si>
  <si>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</si>
  <si>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</si>
  <si>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</si>
  <si>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</si>
  <si>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</si>
  <si>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</si>
  <si>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</si>
  <si>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</si>
  <si>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</si>
  <si>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</si>
  <si>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</si>
  <si>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</si>
  <si>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</si>
  <si>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</si>
  <si>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</si>
  <si>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</si>
  <si>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</si>
  <si>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</si>
  <si>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</si>
  <si>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</si>
  <si>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</si>
  <si>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</si>
  <si>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</si>
  <si>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</si>
  <si>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</si>
  <si>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</si>
  <si>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</si>
  <si>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</si>
  <si>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</si>
  <si>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</si>
  <si>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</si>
  <si>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</si>
  <si>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</si>
  <si>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</si>
  <si>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</si>
  <si>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</si>
  <si>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</si>
  <si>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</si>
  <si>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</si>
  <si>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</si>
  <si>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</si>
  <si>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</si>
  <si>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</si>
  <si>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</si>
  <si>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</si>
  <si>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</si>
  <si>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</si>
  <si>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</si>
  <si>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</si>
  <si>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</si>
  <si>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</si>
  <si>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</si>
  <si>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</si>
  <si>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</si>
  <si>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</si>
  <si>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</si>
  <si>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</si>
  <si>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</si>
  <si>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</si>
  <si>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</si>
  <si>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</si>
  <si>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</si>
  <si>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</si>
  <si>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</si>
  <si>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</si>
  <si>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</si>
  <si>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</si>
  <si>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</si>
  <si>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</si>
  <si>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</si>
  <si>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</si>
  <si>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</si>
  <si>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</si>
  <si>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</si>
  <si>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</si>
  <si>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</si>
  <si>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</si>
  <si>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</si>
  <si>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</si>
  <si>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</si>
  <si>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</si>
  <si>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</si>
  <si>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</si>
  <si>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</si>
  <si>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</si>
  <si>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</si>
  <si>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</si>
  <si>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</si>
  <si>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</si>
  <si>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</si>
  <si>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</si>
  <si>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</si>
  <si>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</si>
  <si>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</si>
  <si>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</si>
  <si>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</si>
  <si>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</si>
  <si>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</si>
  <si>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</si>
  <si>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</si>
  <si>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</si>
  <si>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</si>
  <si>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</si>
  <si>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</si>
  <si>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</si>
  <si>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</si>
  <si>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</si>
  <si>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</si>
  <si>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</si>
  <si>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</si>
  <si>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</si>
  <si>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</si>
  <si>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</si>
  <si>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</si>
  <si>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</si>
  <si>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</si>
  <si>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</si>
  <si>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</si>
  <si>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</si>
  <si>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</si>
  <si>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</si>
  <si>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</si>
  <si>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</si>
  <si>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</si>
  <si>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</si>
  <si>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</si>
  <si>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</si>
  <si>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</si>
  <si>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</si>
  <si>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</si>
  <si>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</si>
  <si>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</si>
  <si>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</si>
  <si>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</si>
  <si>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</si>
  <si>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</si>
  <si>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</si>
  <si>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</si>
  <si>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</si>
  <si>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</si>
  <si>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</si>
  <si>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</si>
  <si>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</si>
  <si>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</si>
  <si>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</si>
  <si>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</si>
  <si>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</si>
  <si>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</si>
  <si>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</si>
  <si>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</si>
  <si>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</si>
  <si>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</si>
  <si>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</si>
  <si>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</si>
  <si>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</si>
  <si>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</si>
  <si>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</si>
  <si>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</si>
  <si>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</si>
  <si>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</si>
  <si>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</si>
  <si>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</si>
  <si>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</si>
  <si>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</si>
  <si>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</si>
  <si>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</si>
  <si>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</si>
  <si>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</si>
  <si>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</si>
  <si>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</si>
  <si>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</si>
  <si>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</si>
  <si>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</si>
  <si>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</si>
  <si>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</si>
  <si>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</si>
  <si>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</si>
  <si>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</si>
  <si>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</si>
  <si>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</si>
  <si>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</si>
  <si>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</si>
  <si>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</si>
  <si>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</si>
  <si>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</si>
  <si>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</si>
  <si>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</si>
  <si>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</si>
  <si>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</si>
  <si>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</si>
  <si>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</si>
  <si>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</si>
  <si>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</si>
  <si>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</si>
  <si>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</si>
  <si>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</si>
  <si>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</si>
  <si>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</si>
  <si>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</si>
  <si>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</si>
  <si>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</si>
  <si>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</si>
  <si>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</si>
  <si>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</si>
  <si>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</si>
  <si>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</si>
  <si>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</si>
  <si>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</si>
  <si>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</si>
  <si>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</si>
  <si>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</si>
  <si>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</si>
  <si>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</si>
  <si>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</si>
  <si>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</si>
  <si>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</si>
  <si>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</si>
  <si>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</si>
  <si>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</si>
  <si>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</si>
  <si>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</si>
  <si>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</si>
  <si>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</si>
  <si>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</si>
  <si>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</si>
  <si>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</si>
  <si>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</si>
  <si>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</si>
  <si>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</si>
  <si>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</si>
  <si>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</si>
  <si>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</si>
  <si>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</si>
  <si>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</si>
  <si>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</si>
  <si>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</si>
  <si>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</si>
  <si>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</si>
  <si>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</si>
  <si>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</si>
  <si>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</si>
  <si>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</si>
  <si>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</si>
  <si>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</si>
  <si>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</si>
  <si>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</si>
  <si>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</si>
  <si>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</si>
  <si>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</si>
  <si>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</si>
  <si>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</si>
  <si>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</si>
  <si>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</si>
  <si>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</si>
  <si>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</si>
  <si>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</si>
  <si>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</si>
  <si>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</si>
  <si>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</si>
  <si>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</si>
  <si>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</si>
  <si>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</si>
  <si>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</si>
  <si>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</si>
  <si>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</si>
  <si>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</si>
  <si>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</si>
  <si>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</si>
  <si>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</si>
  <si>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</si>
  <si>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</si>
  <si>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</si>
  <si>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</si>
  <si>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</si>
  <si>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</si>
  <si>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</si>
  <si>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</si>
  <si>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</si>
  <si>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</si>
  <si>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</si>
  <si>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</si>
  <si>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</si>
  <si>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</si>
  <si>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</si>
  <si>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</si>
  <si>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</si>
  <si>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</si>
  <si>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</si>
  <si>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</si>
  <si>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</si>
  <si>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</si>
  <si>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</si>
  <si>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</si>
  <si>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</si>
  <si>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</si>
  <si>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</si>
  <si>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</si>
  <si>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</si>
  <si>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</si>
  <si>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</si>
  <si>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</si>
  <si>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</si>
  <si>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</si>
  <si>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</si>
  <si>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</si>
  <si>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</si>
  <si>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</si>
  <si>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</si>
  <si>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</si>
  <si>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</si>
  <si>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</si>
  <si>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</si>
  <si>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</si>
  <si>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</si>
  <si>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</si>
  <si>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</si>
  <si>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</si>
  <si>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</si>
  <si>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</si>
  <si>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</si>
  <si>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</si>
  <si>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</si>
  <si>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</si>
  <si>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</si>
  <si>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</si>
  <si>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</si>
  <si>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</si>
  <si>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</si>
  <si>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</si>
  <si>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</si>
  <si>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</si>
  <si>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</si>
  <si>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</si>
  <si>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</si>
  <si>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</si>
  <si>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</si>
  <si>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</si>
  <si>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</si>
  <si>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</si>
  <si>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</si>
  <si>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</si>
  <si>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</si>
  <si>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</si>
  <si>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</si>
  <si>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</si>
  <si>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</si>
  <si>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</si>
  <si>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</si>
  <si>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</si>
  <si>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</si>
  <si>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</si>
  <si>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</si>
  <si>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</si>
  <si>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</si>
  <si>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</si>
  <si>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</si>
  <si>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</si>
  <si>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</si>
  <si>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</si>
  <si>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</si>
  <si>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</si>
  <si>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</si>
  <si>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</si>
  <si>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</si>
  <si>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</si>
  <si>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</si>
  <si>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</si>
  <si>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</si>
  <si>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</si>
  <si>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</si>
  <si>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</si>
  <si>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</si>
  <si>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</si>
  <si>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</si>
  <si>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</si>
  <si>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</si>
  <si>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</si>
  <si>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</si>
  <si>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</si>
  <si>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</si>
  <si>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</si>
  <si>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</si>
  <si>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</si>
  <si>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</si>
  <si>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</si>
  <si>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</si>
  <si>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</si>
  <si>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</si>
  <si>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</si>
  <si>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</si>
  <si>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</si>
  <si>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</si>
  <si>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</si>
  <si>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</si>
  <si>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</si>
  <si>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</si>
  <si>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</si>
  <si>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</si>
  <si>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</si>
  <si>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</si>
  <si>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</si>
  <si>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</si>
  <si>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</si>
  <si>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</si>
  <si>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</si>
  <si>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</si>
  <si>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</si>
  <si>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</si>
  <si>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</si>
  <si>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</si>
  <si>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</si>
  <si>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</si>
  <si>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</si>
  <si>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</si>
  <si>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</si>
  <si>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</si>
  <si>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</si>
  <si>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</si>
  <si>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</si>
  <si>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</si>
  <si>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</si>
  <si>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</si>
  <si>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</si>
  <si>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</si>
  <si>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</si>
  <si>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</si>
  <si>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</si>
  <si>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</si>
  <si>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</si>
  <si>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</si>
  <si>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</si>
  <si>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</si>
  <si>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</si>
  <si>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</si>
  <si>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</si>
  <si>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</si>
  <si>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</si>
  <si>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</si>
  <si>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</si>
  <si>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</si>
  <si>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</si>
  <si>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</si>
  <si>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</si>
  <si>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</si>
  <si>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</si>
  <si>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</si>
  <si>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</si>
  <si>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</si>
  <si>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</si>
  <si>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</si>
  <si>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</si>
  <si>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</si>
  <si>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</si>
  <si>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</si>
  <si>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</si>
  <si>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</si>
  <si>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</si>
  <si>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</si>
  <si>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</si>
  <si>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</si>
  <si>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</si>
  <si>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</si>
  <si>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</si>
  <si>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</si>
  <si>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</si>
  <si>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</si>
  <si>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</si>
  <si>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</si>
  <si>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</si>
  <si>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</si>
  <si>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</si>
  <si>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</si>
  <si>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</si>
  <si>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</si>
  <si>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</si>
  <si>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</si>
  <si>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</si>
  <si>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</si>
  <si>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</si>
  <si>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</si>
  <si>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</si>
  <si>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</si>
  <si>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</si>
  <si>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</si>
  <si>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</si>
  <si>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</si>
  <si>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</si>
  <si>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</si>
  <si>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</si>
  <si>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</si>
  <si>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</si>
  <si>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</si>
  <si>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</si>
  <si>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</si>
  <si>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</si>
  <si>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</si>
  <si>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</si>
  <si>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</si>
  <si>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</si>
  <si>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</si>
  <si>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</si>
  <si>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</si>
  <si>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</si>
  <si>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</si>
  <si>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</si>
  <si>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</si>
  <si>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</si>
  <si>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</si>
  <si>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</si>
  <si>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</si>
  <si>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</si>
  <si>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</si>
  <si>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</si>
  <si>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</si>
  <si>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</si>
  <si>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</si>
  <si>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</si>
  <si>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</si>
  <si>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</si>
  <si>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</si>
  <si>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</si>
  <si>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</si>
  <si>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</si>
  <si>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</si>
  <si>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</si>
  <si>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</si>
  <si>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</si>
  <si>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</si>
  <si>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</si>
  <si>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</si>
  <si>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</si>
  <si>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</si>
  <si>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</si>
  <si>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</si>
  <si>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</si>
  <si>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</si>
  <si>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</si>
  <si>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</si>
  <si>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</si>
  <si>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</si>
  <si>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</si>
  <si>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</si>
  <si>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</si>
  <si>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</si>
  <si>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</si>
  <si>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</si>
  <si>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</si>
  <si>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</si>
  <si>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</si>
  <si>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</si>
  <si>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</si>
  <si>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</si>
  <si>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</si>
  <si>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</si>
  <si>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</si>
  <si>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</si>
  <si>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</si>
  <si>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</si>
  <si>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</si>
  <si>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</si>
  <si>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</si>
  <si>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</si>
  <si>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</si>
  <si>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</si>
  <si>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</si>
  <si>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</si>
  <si>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</si>
  <si>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</si>
  <si>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</si>
  <si>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</si>
  <si>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</si>
  <si>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</si>
  <si>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</si>
  <si>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</si>
  <si>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</si>
  <si>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</si>
  <si>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</si>
  <si>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</si>
  <si>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</si>
  <si>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</si>
  <si>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</si>
  <si>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</si>
  <si>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</si>
  <si>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</si>
  <si>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</si>
  <si>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</si>
  <si>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</si>
  <si>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</si>
  <si>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</si>
  <si>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</si>
  <si>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</si>
  <si>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</si>
  <si>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</si>
  <si>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</si>
  <si>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</si>
  <si>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</si>
  <si>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</si>
  <si>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</si>
  <si>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</si>
  <si>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</si>
  <si>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</si>
  <si>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</si>
  <si>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</si>
  <si>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</si>
  <si>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</si>
  <si>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</si>
  <si>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</si>
  <si>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</si>
  <si>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</si>
  <si>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</si>
  <si>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</si>
  <si>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</si>
  <si>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</si>
  <si>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</si>
  <si>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</si>
  <si>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</si>
  <si>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</si>
  <si>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</si>
  <si>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</si>
  <si>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</si>
  <si>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</si>
  <si>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</si>
  <si>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</si>
  <si>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</si>
  <si>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</si>
  <si>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</si>
  <si>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</si>
  <si>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</si>
  <si>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</si>
  <si>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</si>
  <si>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</si>
  <si>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</si>
  <si>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</si>
  <si>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</si>
  <si>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</si>
  <si>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</si>
  <si>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</si>
  <si>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</si>
  <si>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</si>
  <si>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</si>
  <si>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</si>
  <si>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</si>
  <si>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</si>
  <si>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</si>
  <si>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</si>
  <si>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</si>
  <si>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</si>
  <si>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</si>
  <si>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</si>
  <si>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</si>
  <si>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</si>
  <si>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</si>
  <si>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</si>
  <si>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</si>
  <si>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</si>
  <si>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</si>
  <si>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</si>
  <si>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</si>
  <si>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</si>
  <si>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</si>
  <si>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</si>
  <si>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</si>
  <si>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</si>
  <si>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</si>
  <si>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</si>
  <si>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</si>
  <si>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</si>
  <si>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</si>
  <si>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</si>
  <si>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</si>
  <si>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</si>
  <si>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</si>
  <si>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</si>
  <si>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</si>
  <si>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</si>
  <si>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</si>
  <si>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</si>
  <si>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</si>
  <si>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</si>
  <si>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</si>
  <si>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</si>
  <si>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</si>
  <si>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</si>
  <si>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</si>
  <si>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</si>
  <si>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</si>
  <si>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</si>
  <si>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</si>
  <si>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</si>
  <si>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</si>
  <si>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</si>
  <si>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</si>
  <si>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</si>
  <si>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</si>
  <si>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</si>
  <si>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</si>
  <si>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</si>
  <si>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</si>
  <si>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</si>
  <si>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</si>
  <si>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</si>
  <si>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</si>
  <si>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</si>
  <si>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</si>
  <si>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</si>
  <si>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</si>
  <si>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</si>
  <si>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</si>
  <si>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</si>
  <si>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</si>
  <si>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</si>
  <si>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</si>
  <si>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</si>
  <si>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</si>
  <si>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</si>
  <si>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</si>
  <si>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</si>
  <si>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</si>
  <si>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</si>
  <si>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</si>
  <si>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</si>
  <si>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</si>
  <si>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</si>
  <si>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</si>
  <si>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</si>
  <si>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</si>
  <si>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</si>
  <si>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</si>
  <si>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</si>
  <si>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</si>
  <si>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</si>
  <si>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</si>
  <si>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</si>
  <si>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</si>
  <si>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</si>
  <si>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</si>
  <si>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</si>
  <si>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</si>
  <si>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</si>
  <si>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</si>
  <si>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</si>
  <si>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</si>
  <si>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</si>
  <si>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</si>
  <si>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</si>
  <si>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</si>
  <si>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</si>
  <si>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</si>
  <si>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</si>
  <si>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</si>
  <si>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</si>
  <si>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</si>
  <si>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</si>
  <si>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</si>
  <si>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</si>
  <si>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</si>
  <si>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</si>
  <si>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</si>
  <si>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</si>
  <si>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</si>
  <si>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</si>
  <si>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</si>
  <si>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</si>
  <si>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</si>
  <si>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</si>
  <si>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</si>
  <si>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</si>
  <si>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</si>
  <si>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</si>
  <si>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</si>
  <si>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</si>
  <si>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</si>
  <si>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</si>
  <si>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</si>
  <si>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</si>
  <si>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</si>
  <si>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</si>
  <si>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</si>
  <si>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</si>
  <si>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</si>
  <si>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</si>
  <si>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</si>
  <si>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</si>
  <si>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</si>
  <si>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</si>
  <si>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</si>
  <si>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</si>
  <si>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</si>
  <si>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</si>
  <si>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</si>
  <si>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</si>
  <si>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</si>
  <si>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</si>
  <si>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</si>
  <si>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</si>
  <si>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</si>
  <si>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</si>
  <si>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</si>
  <si>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</si>
  <si>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</si>
  <si>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</si>
  <si>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</si>
  <si>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</si>
  <si>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</si>
  <si>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</si>
  <si>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</si>
  <si>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</si>
  <si>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</si>
  <si>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</si>
  <si>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</si>
  <si>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</si>
  <si>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</si>
  <si>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</si>
  <si>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</si>
  <si>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</si>
  <si>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</si>
  <si>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</si>
  <si>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</si>
  <si>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</si>
  <si>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</si>
  <si>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</si>
  <si>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</si>
  <si>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</si>
  <si>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</si>
  <si>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</si>
  <si>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</si>
  <si>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</si>
  <si>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</si>
  <si>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</si>
  <si>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</si>
  <si>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</si>
  <si>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</si>
  <si>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</si>
  <si>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</si>
  <si>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</si>
  <si>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</si>
  <si>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</si>
  <si>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</si>
  <si>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</si>
  <si>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</si>
  <si>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</si>
  <si>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</si>
  <si>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</si>
  <si>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</si>
  <si>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</si>
  <si>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</si>
  <si>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</si>
  <si>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</si>
  <si>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</si>
  <si>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</si>
  <si>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</si>
  <si>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</si>
  <si>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</si>
  <si>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</si>
  <si>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</si>
  <si>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</si>
  <si>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</si>
  <si>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</si>
  <si>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</si>
  <si>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</si>
  <si>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</si>
  <si>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</si>
  <si>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</si>
  <si>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</si>
  <si>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</si>
  <si>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</si>
  <si>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</si>
  <si>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</si>
  <si>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</si>
  <si>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</si>
  <si>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</si>
  <si>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</si>
  <si>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</si>
  <si>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</si>
  <si>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</si>
  <si>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</si>
  <si>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</si>
  <si>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</si>
  <si>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</si>
  <si>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</si>
  <si>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</si>
  <si>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</si>
  <si>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</si>
  <si>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</si>
  <si>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</si>
  <si>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</si>
  <si>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</si>
  <si>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</si>
  <si>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</si>
  <si>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</si>
  <si>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</si>
  <si>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</si>
  <si>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</si>
  <si>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</si>
  <si>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</si>
  <si>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</si>
  <si>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</si>
  <si>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</si>
  <si>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</si>
  <si>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</si>
  <si>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</si>
  <si>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</si>
  <si>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</si>
  <si>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</si>
  <si>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</si>
  <si>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</si>
  <si>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</si>
  <si>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</si>
  <si>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</si>
  <si>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</si>
  <si>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</si>
  <si>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</si>
  <si>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</si>
  <si>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</si>
  <si>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</si>
  <si>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</si>
  <si>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</si>
  <si>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</si>
  <si>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</si>
  <si>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</si>
  <si>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</si>
  <si>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</si>
  <si>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</si>
  <si>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</si>
  <si>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</si>
  <si>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</si>
  <si>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</si>
  <si>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</si>
  <si>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</si>
  <si>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</si>
  <si>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</si>
  <si>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</si>
  <si>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</si>
  <si>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</si>
  <si>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</si>
  <si>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</si>
  <si>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</si>
  <si>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</si>
  <si>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</si>
  <si>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</si>
  <si>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</si>
  <si>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</si>
  <si>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</si>
  <si>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</si>
  <si>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</si>
  <si>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</si>
  <si>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</si>
  <si>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</si>
  <si>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</si>
  <si>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</si>
  <si>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</si>
  <si>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</si>
  <si>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</si>
  <si>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</si>
  <si>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</si>
  <si>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</si>
  <si>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</si>
  <si>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</si>
  <si>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</si>
  <si>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</si>
  <si>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</si>
  <si>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</si>
  <si>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</si>
  <si>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</si>
  <si>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</si>
  <si>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</si>
  <si>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</si>
  <si>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</si>
  <si>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</si>
  <si>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</si>
  <si>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</si>
  <si>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</si>
  <si>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</si>
  <si>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</si>
  <si>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</si>
  <si>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</si>
  <si>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</si>
  <si>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</si>
  <si>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</si>
  <si>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</si>
  <si>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</si>
  <si>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</si>
  <si>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</si>
  <si>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</si>
  <si>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</si>
  <si>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</si>
  <si>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</si>
  <si>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</si>
  <si>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</si>
  <si>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</si>
  <si>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</si>
  <si>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</si>
  <si>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</si>
  <si>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</si>
  <si>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</si>
  <si>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</si>
  <si>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</si>
  <si>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</si>
  <si>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</si>
  <si>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</si>
  <si>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</si>
  <si>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</si>
  <si>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</si>
  <si>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</si>
  <si>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</si>
  <si>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</si>
  <si>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</si>
  <si>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</si>
  <si>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</si>
  <si>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</si>
  <si>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</si>
  <si>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</si>
  <si>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</si>
  <si>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</si>
  <si>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</si>
  <si>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</si>
  <si>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</si>
  <si>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</si>
  <si>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</si>
  <si>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</si>
  <si>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</si>
  <si>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</si>
  <si>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</si>
  <si>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</si>
  <si>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</si>
  <si>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</si>
  <si>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</si>
  <si>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</si>
  <si>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</si>
  <si>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</si>
  <si>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</si>
  <si>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</si>
  <si>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</si>
  <si>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</si>
  <si>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</si>
  <si>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</si>
  <si>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</si>
  <si>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</si>
  <si>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</si>
  <si>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</si>
  <si>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</si>
  <si>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</si>
  <si>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</si>
  <si>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</si>
  <si>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</si>
  <si>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</si>
  <si>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</si>
  <si>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</si>
  <si>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</si>
  <si>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</si>
  <si>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</si>
  <si>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</si>
  <si>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</si>
  <si>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</si>
  <si>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</si>
  <si>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</si>
  <si>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</si>
  <si>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</si>
  <si>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</si>
  <si>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</si>
  <si>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</si>
  <si>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</si>
  <si>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</si>
  <si>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</si>
  <si>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</si>
  <si>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</si>
  <si>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</si>
  <si>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</si>
  <si>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</si>
  <si>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</si>
  <si>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</si>
  <si>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</si>
  <si>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</si>
  <si>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</si>
  <si>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</si>
  <si>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</si>
  <si>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</si>
  <si>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</si>
  <si>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</si>
  <si>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</si>
  <si>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</si>
  <si>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</si>
  <si>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</si>
  <si>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</si>
  <si>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</si>
  <si>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</si>
  <si>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</si>
  <si>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</si>
  <si>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</si>
  <si>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</si>
  <si>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</si>
  <si>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</si>
  <si>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</si>
  <si>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</si>
  <si>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</si>
  <si>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</si>
  <si>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</si>
  <si>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</si>
  <si>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</si>
  <si>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</si>
  <si>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</si>
  <si>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</si>
  <si>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</si>
  <si>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</si>
  <si>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</si>
  <si>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</si>
  <si>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</si>
  <si>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</si>
  <si>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</si>
  <si>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</si>
  <si>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</si>
  <si>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</si>
  <si>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</si>
  <si>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</si>
  <si>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</si>
  <si>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</si>
  <si>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</si>
  <si>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</si>
  <si>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</si>
  <si>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</si>
  <si>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</si>
  <si>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</si>
  <si>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</si>
  <si>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</si>
  <si>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</si>
  <si>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</si>
  <si>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</si>
  <si>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</si>
  <si>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</si>
  <si>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</si>
  <si>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</si>
  <si>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</si>
  <si>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</si>
  <si>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</si>
  <si>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</si>
  <si>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</si>
  <si>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</si>
  <si>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</si>
  <si>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</si>
  <si>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</si>
  <si>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</si>
  <si>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</si>
  <si>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</si>
  <si>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</si>
  <si>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</si>
  <si>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</si>
  <si>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</si>
  <si>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</si>
  <si>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</si>
  <si>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</si>
  <si>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</si>
  <si>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</si>
  <si>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</si>
  <si>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</si>
  <si>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</si>
  <si>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</si>
  <si>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</si>
  <si>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</si>
  <si>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</si>
  <si>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</si>
  <si>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</si>
  <si>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</si>
  <si>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</si>
  <si>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</si>
  <si>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</si>
  <si>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</si>
  <si>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</si>
  <si>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</si>
  <si>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</si>
  <si>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</si>
  <si>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</si>
  <si>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</si>
  <si>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</si>
  <si>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</si>
  <si>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</si>
  <si>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</si>
  <si>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</si>
  <si>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</si>
  <si>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</si>
  <si>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</si>
  <si>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</si>
  <si>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</si>
  <si>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</si>
  <si>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</si>
  <si>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</si>
  <si>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</si>
  <si>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</si>
  <si>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</si>
  <si>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</si>
  <si>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</si>
  <si>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</si>
  <si>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</si>
  <si>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</si>
  <si>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</si>
  <si>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</si>
  <si>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</si>
  <si>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</si>
  <si>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</si>
  <si>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</si>
  <si>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</si>
  <si>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</si>
  <si>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</si>
  <si>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</si>
  <si>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</si>
  <si>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</si>
  <si>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</si>
  <si>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</si>
  <si>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</si>
  <si>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</si>
  <si>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</si>
  <si>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</si>
  <si>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</si>
  <si>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</si>
  <si>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</si>
  <si>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</si>
  <si>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</si>
  <si>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</si>
  <si>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</si>
  <si>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</si>
  <si>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</si>
  <si>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</si>
  <si>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</si>
  <si>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</si>
  <si>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</si>
  <si>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</si>
  <si>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</si>
  <si>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</si>
  <si>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</si>
  <si>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</si>
  <si>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</si>
  <si>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</si>
  <si>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</si>
  <si>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</si>
  <si>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</si>
  <si>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</si>
  <si>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</si>
  <si>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</si>
  <si>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</si>
  <si>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</si>
  <si>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</si>
  <si>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</si>
  <si>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</si>
  <si>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</si>
  <si>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</si>
  <si>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</si>
  <si>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</si>
  <si>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</si>
  <si>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</si>
  <si>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</si>
  <si>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</si>
  <si>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</si>
  <si>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</si>
  <si>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</si>
  <si>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</si>
  <si>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</si>
  <si>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</si>
  <si>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</si>
  <si>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</si>
  <si>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</si>
  <si>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</si>
  <si>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</si>
  <si>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</si>
  <si>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</si>
  <si>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</si>
  <si>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</si>
  <si>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</si>
  <si>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</si>
  <si>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</si>
  <si>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</si>
  <si>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</si>
  <si>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</si>
  <si>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</si>
  <si>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</si>
  <si>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</si>
  <si>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</si>
  <si>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</si>
  <si>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</si>
  <si>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</si>
  <si>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</si>
  <si>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</si>
  <si>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</si>
  <si>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</si>
  <si>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</si>
  <si>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</si>
  <si>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</si>
  <si>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</si>
  <si>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</si>
  <si>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</si>
  <si>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</si>
  <si>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</si>
  <si>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</si>
  <si>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</si>
  <si>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</si>
  <si>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</si>
  <si>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</si>
  <si>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</si>
  <si>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</si>
  <si>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</si>
  <si>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</si>
  <si>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</si>
  <si>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</si>
  <si>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</si>
  <si>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</si>
  <si>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</si>
  <si>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</si>
  <si>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</si>
  <si>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</si>
  <si>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</si>
  <si>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</si>
  <si>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</si>
  <si>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</si>
  <si>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</si>
  <si>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</si>
  <si>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</si>
  <si>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</si>
  <si>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</si>
  <si>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</si>
  <si>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</si>
  <si>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</si>
  <si>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</si>
  <si>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</si>
  <si>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</si>
  <si>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</si>
  <si>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</si>
  <si>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</si>
  <si>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</si>
  <si>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</si>
  <si>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</si>
  <si>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</si>
  <si>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</si>
  <si>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</si>
  <si>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</si>
  <si>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</si>
  <si>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</si>
  <si>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</si>
  <si>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</si>
  <si>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</si>
  <si>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</si>
  <si>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</si>
  <si>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</si>
  <si>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</si>
  <si>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</si>
  <si>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</si>
  <si>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</si>
  <si>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</si>
  <si>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</si>
  <si>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</si>
  <si>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</si>
  <si>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</si>
  <si>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</si>
  <si>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</si>
  <si>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</si>
  <si>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</si>
  <si>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</si>
  <si>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</si>
  <si>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</si>
  <si>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</si>
  <si>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</si>
  <si>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</si>
  <si>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</si>
  <si>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</si>
  <si>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</si>
  <si>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</si>
  <si>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</si>
  <si>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</si>
  <si>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</si>
  <si>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</si>
  <si>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</si>
  <si>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</si>
  <si>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</si>
  <si>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</si>
  <si>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</si>
  <si>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</si>
  <si>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</si>
  <si>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</si>
  <si>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</si>
  <si>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</si>
  <si>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</si>
  <si>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</si>
  <si>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</si>
  <si>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</si>
  <si>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</si>
  <si>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</si>
  <si>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</si>
  <si>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</si>
  <si>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</si>
  <si>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</si>
  <si>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</si>
  <si>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</si>
  <si>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</si>
  <si>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</si>
  <si>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</si>
  <si>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</si>
  <si>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</si>
  <si>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</si>
  <si>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</si>
  <si>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</si>
  <si>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</si>
  <si>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</si>
  <si>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</si>
  <si>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</si>
  <si>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</si>
  <si>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</si>
  <si>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</si>
  <si>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</si>
  <si>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</si>
  <si>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</si>
  <si>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</si>
  <si>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</si>
  <si>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</si>
  <si>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</si>
  <si>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</si>
  <si>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</si>
  <si>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</si>
  <si>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</si>
  <si>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</si>
  <si>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</si>
  <si>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</si>
  <si>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</si>
  <si>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</si>
  <si>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</si>
  <si>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</si>
  <si>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</si>
  <si>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</si>
  <si>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</si>
  <si>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</si>
  <si>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</si>
  <si>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</si>
  <si>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</si>
  <si>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</si>
  <si>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</si>
  <si>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</si>
  <si>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</si>
  <si>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</si>
  <si>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</si>
  <si>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</si>
  <si>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</si>
  <si>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</si>
  <si>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</si>
  <si>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</si>
  <si>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</si>
  <si>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</si>
  <si>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</si>
  <si>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</si>
  <si>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</si>
  <si>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</si>
  <si>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</si>
  <si>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</si>
  <si>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</si>
  <si>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</si>
  <si>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</si>
  <si>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</si>
  <si>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</si>
  <si>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</si>
  <si>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</si>
  <si>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</si>
  <si>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</si>
  <si>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</si>
  <si>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</si>
  <si>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</si>
  <si>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</si>
  <si>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</si>
  <si>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</si>
  <si>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</si>
  <si>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</si>
  <si>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</si>
  <si>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</si>
  <si>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</si>
  <si>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</si>
  <si>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</si>
  <si>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</si>
  <si>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</si>
  <si>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</si>
  <si>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</si>
  <si>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</si>
  <si>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</si>
  <si>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</si>
  <si>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</si>
  <si>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</si>
  <si>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</si>
  <si>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</si>
  <si>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</si>
  <si>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</si>
  <si>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</si>
  <si>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</si>
  <si>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</si>
  <si>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</si>
  <si>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</si>
  <si>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</si>
  <si>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</si>
  <si>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</si>
  <si>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</si>
  <si>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</si>
  <si>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</si>
  <si>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</si>
  <si>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</si>
  <si>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</si>
  <si>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</si>
  <si>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</si>
  <si>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</si>
  <si>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</si>
  <si>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</si>
  <si>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</si>
  <si>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</si>
  <si>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</si>
  <si>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</si>
  <si>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</si>
  <si>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</si>
  <si>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</si>
  <si>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</si>
  <si>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</si>
  <si>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</si>
  <si>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</si>
  <si>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</si>
  <si>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</si>
  <si>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</si>
  <si>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</si>
  <si>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</si>
  <si>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</si>
  <si>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</si>
  <si>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</si>
  <si>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</si>
  <si>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</si>
  <si>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</si>
  <si>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</si>
  <si>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</si>
  <si>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</si>
  <si>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</si>
  <si>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</si>
  <si>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</si>
  <si>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</si>
  <si>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</si>
  <si>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</si>
  <si>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</si>
  <si>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</si>
  <si>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</si>
  <si>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</si>
  <si>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</si>
  <si>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</si>
  <si>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</si>
  <si>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</si>
  <si>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</si>
  <si>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</si>
  <si>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</si>
  <si>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</si>
  <si>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</si>
  <si>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</si>
  <si>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</si>
  <si>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</si>
  <si>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</si>
  <si>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</si>
  <si>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</si>
  <si>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</si>
  <si>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</si>
  <si>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</si>
  <si>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</si>
  <si>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</si>
  <si>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</si>
  <si>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</si>
  <si>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</si>
  <si>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</si>
  <si>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</si>
  <si>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</si>
  <si>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</si>
  <si>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</si>
  <si>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</si>
  <si>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</si>
  <si>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</si>
  <si>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</si>
  <si>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</si>
  <si>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</si>
  <si>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</si>
  <si>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</si>
  <si>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</si>
  <si>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</si>
  <si>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</si>
  <si>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</si>
  <si>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</si>
  <si>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</si>
  <si>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</si>
  <si>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</si>
  <si>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</si>
  <si>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</si>
  <si>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</si>
  <si>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</si>
  <si>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</si>
  <si>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</si>
  <si>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</si>
  <si>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</si>
  <si>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</si>
  <si>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</si>
  <si>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</si>
  <si>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</si>
  <si>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</si>
  <si>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</si>
  <si>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</si>
  <si>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</si>
  <si>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</si>
  <si>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</si>
  <si>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</si>
  <si>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</si>
  <si>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</si>
  <si>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</si>
  <si>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</si>
  <si>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</si>
  <si>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</si>
  <si>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</si>
  <si>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</si>
  <si>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</si>
  <si>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</si>
  <si>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</si>
  <si>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</si>
  <si>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</si>
  <si>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</si>
  <si>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</si>
  <si>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</si>
  <si>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</si>
  <si>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</si>
  <si>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</si>
  <si>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</si>
  <si>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</si>
  <si>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</si>
  <si>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</si>
  <si>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</si>
  <si>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</si>
  <si>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</si>
  <si>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</si>
  <si>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</si>
  <si>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</si>
  <si>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</si>
  <si>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</si>
  <si>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</si>
  <si>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</si>
  <si>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</si>
  <si>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</si>
  <si>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</si>
  <si>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</si>
  <si>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</si>
  <si>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</si>
  <si>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</si>
  <si>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</si>
  <si>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</si>
  <si>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</si>
  <si>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</si>
  <si>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</si>
  <si>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</si>
  <si>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</si>
  <si>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</si>
  <si>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</si>
  <si>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</si>
  <si>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</si>
  <si>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</si>
  <si>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</si>
  <si>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</si>
  <si>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</si>
  <si>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</si>
  <si>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</si>
  <si>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</si>
  <si>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</si>
  <si>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</si>
  <si>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</si>
  <si>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</si>
  <si>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</si>
  <si>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</si>
  <si>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</si>
  <si>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</si>
  <si>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</si>
  <si>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</si>
  <si>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</si>
  <si>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</si>
  <si>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</si>
  <si>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</si>
  <si>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</si>
  <si>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</si>
  <si>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</si>
  <si>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</si>
  <si>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</si>
  <si>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</si>
  <si>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</si>
  <si>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</si>
  <si>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</si>
  <si>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</si>
  <si>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</si>
  <si>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</si>
  <si>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</si>
  <si>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</si>
  <si>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</si>
  <si>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</si>
  <si>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</si>
  <si>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</si>
  <si>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</si>
  <si>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</si>
  <si>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</si>
  <si>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</si>
  <si>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</si>
  <si>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</si>
  <si>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</si>
  <si>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</si>
  <si>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</si>
  <si>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</si>
  <si>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</si>
  <si>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</si>
  <si>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</si>
  <si>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</si>
  <si>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</si>
  <si>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</si>
  <si>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</si>
  <si>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</si>
  <si>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</si>
  <si>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</si>
  <si>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</si>
  <si>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</si>
  <si>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</si>
  <si>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</si>
  <si>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</si>
  <si>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</si>
  <si>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</si>
  <si>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</si>
  <si>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</si>
  <si>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</si>
  <si>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</si>
  <si>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</si>
  <si>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</si>
  <si>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</si>
  <si>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</si>
  <si>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</si>
  <si>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</si>
  <si>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</si>
  <si>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</si>
  <si>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</si>
  <si>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</si>
  <si>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</si>
  <si>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</si>
  <si>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</si>
  <si>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</si>
  <si>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</si>
  <si>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</si>
  <si>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</si>
  <si>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</si>
  <si>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</si>
  <si>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</si>
  <si>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</si>
  <si>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</si>
  <si>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</si>
  <si>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</si>
  <si>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</si>
  <si>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</si>
  <si>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</si>
  <si>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</si>
  <si>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</si>
  <si>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</si>
  <si>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</si>
  <si>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</si>
  <si>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</si>
  <si>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</si>
  <si>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</si>
  <si>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</si>
  <si>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</si>
  <si>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</si>
  <si>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</si>
  <si>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</si>
  <si>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</si>
  <si>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</si>
  <si>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</si>
  <si>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</si>
  <si>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</si>
  <si>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</si>
  <si>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</si>
  <si>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</si>
  <si>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</si>
  <si>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</si>
  <si>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</si>
  <si>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</si>
  <si>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</si>
  <si>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</si>
  <si>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</si>
  <si>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</si>
  <si>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</si>
  <si>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</si>
  <si>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</si>
  <si>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</si>
  <si>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</si>
  <si>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</si>
  <si>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</si>
  <si>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</si>
  <si>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</si>
  <si>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</si>
  <si>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</si>
  <si>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</si>
  <si>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</si>
  <si>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</si>
  <si>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</si>
  <si>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</si>
  <si>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</si>
  <si>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</si>
  <si>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</si>
  <si>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</si>
  <si>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</si>
  <si>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</si>
  <si>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</si>
  <si>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</si>
  <si>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</si>
  <si>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</si>
  <si>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</si>
  <si>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</si>
  <si>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</si>
  <si>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</si>
  <si>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</si>
  <si>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</si>
  <si>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</si>
  <si>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</si>
  <si>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</si>
  <si>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</si>
  <si>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</si>
  <si>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</si>
  <si>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</si>
  <si>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</si>
  <si>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</si>
  <si>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</si>
  <si>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</si>
  <si>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</si>
  <si>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</si>
  <si>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</si>
  <si>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</si>
  <si>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</si>
  <si>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</si>
  <si>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</si>
  <si>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</si>
  <si>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</si>
  <si>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</si>
  <si>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</si>
  <si>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</si>
  <si>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</si>
  <si>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</si>
  <si>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</si>
  <si>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</si>
  <si>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</si>
  <si>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</si>
  <si>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</si>
  <si>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</si>
  <si>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</si>
  <si>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</si>
  <si>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</si>
  <si>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</si>
  <si>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</si>
  <si>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</si>
  <si>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</si>
  <si>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</si>
  <si>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</si>
  <si>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</si>
  <si>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</si>
  <si>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</si>
  <si>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</si>
  <si>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</si>
  <si>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</si>
  <si>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</si>
  <si>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</si>
  <si>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</si>
  <si>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</si>
  <si>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</si>
  <si>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</si>
  <si>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</si>
  <si>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</si>
  <si>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</si>
  <si>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</si>
  <si>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</si>
  <si>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</si>
  <si>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</si>
  <si>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</si>
  <si>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</si>
  <si>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</si>
  <si>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</si>
  <si>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</si>
  <si>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</si>
  <si>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</si>
  <si>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</si>
  <si>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</si>
  <si>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</si>
  <si>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</si>
  <si>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</si>
  <si>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</si>
  <si>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</si>
  <si>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</si>
  <si>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</si>
  <si>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</si>
  <si>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</si>
  <si>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</si>
  <si>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</si>
  <si>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</si>
  <si>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</si>
  <si>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</si>
  <si>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</si>
  <si>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</si>
  <si>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</si>
  <si>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</si>
  <si>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</si>
  <si>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</si>
  <si>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</si>
  <si>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</si>
  <si>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</si>
  <si>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</si>
  <si>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</si>
  <si>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</si>
  <si>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</si>
  <si>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</si>
  <si>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</si>
  <si>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</si>
  <si>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</si>
  <si>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</si>
  <si>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</si>
  <si>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</si>
  <si>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</si>
  <si>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</si>
  <si>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</si>
  <si>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</si>
  <si>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</si>
  <si>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</si>
  <si>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</si>
  <si>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</si>
  <si>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</si>
  <si>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</si>
  <si>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</si>
  <si>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</si>
  <si>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</si>
  <si>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</si>
  <si>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</si>
  <si>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</si>
  <si>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</si>
  <si>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</si>
  <si>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</si>
  <si>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</si>
  <si>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</si>
  <si>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</si>
  <si>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</si>
  <si>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</si>
  <si>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</si>
  <si>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</si>
  <si>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</si>
  <si>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</si>
  <si>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</si>
  <si>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</si>
  <si>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</si>
  <si>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</si>
  <si>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</si>
  <si>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</si>
  <si>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</si>
  <si>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</si>
  <si>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</si>
  <si>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</si>
  <si>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</si>
  <si>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</si>
  <si>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</si>
  <si>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</si>
  <si>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</si>
  <si>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</si>
  <si>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</si>
  <si>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</si>
  <si>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</si>
  <si>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</si>
  <si>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</si>
  <si>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</si>
  <si>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</si>
  <si>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</si>
  <si>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</si>
  <si>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</si>
  <si>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</si>
  <si>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</si>
  <si>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</si>
  <si>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</si>
  <si>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</si>
  <si>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</si>
  <si>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</si>
  <si>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</si>
  <si>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</si>
  <si>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</si>
  <si>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</si>
  <si>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</si>
  <si>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</si>
  <si>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</si>
  <si>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</si>
  <si>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</si>
  <si>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</si>
  <si>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</si>
  <si>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</si>
  <si>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</si>
  <si>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</si>
  <si>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</si>
  <si>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</si>
  <si>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</si>
  <si>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</si>
  <si>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</si>
  <si>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</si>
  <si>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</si>
  <si>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</si>
  <si>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</si>
  <si>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</si>
  <si>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</si>
  <si>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</si>
  <si>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</si>
  <si>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</si>
  <si>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</si>
  <si>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</si>
  <si>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</si>
  <si>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</si>
  <si>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</si>
  <si>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</si>
  <si>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</si>
  <si>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</si>
  <si>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</si>
  <si>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</si>
  <si>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</si>
  <si>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</si>
  <si>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</si>
  <si>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</si>
  <si>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</si>
  <si>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</si>
  <si>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</si>
  <si>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</si>
  <si>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</si>
  <si>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</si>
  <si>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</si>
  <si>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</si>
  <si>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</si>
  <si>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</si>
  <si>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</si>
  <si>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</si>
  <si>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</si>
  <si>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</si>
  <si>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</si>
  <si>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</si>
  <si>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</si>
  <si>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</si>
  <si>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</si>
  <si>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</si>
  <si>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</si>
  <si>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</si>
  <si>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</si>
  <si>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</si>
  <si>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</si>
  <si>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</si>
  <si>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</si>
  <si>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</si>
  <si>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</si>
  <si>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</si>
  <si>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</si>
  <si>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</si>
  <si>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</si>
  <si>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</si>
  <si>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</si>
  <si>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</si>
  <si>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</si>
  <si>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</si>
  <si>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</si>
  <si>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</si>
  <si>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</si>
  <si>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</si>
  <si>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</si>
  <si>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</si>
  <si>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</si>
  <si>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</si>
  <si>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</si>
  <si>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</si>
  <si>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</si>
  <si>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</si>
  <si>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</si>
  <si>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</si>
  <si>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</si>
  <si>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</si>
  <si>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</si>
  <si>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</si>
  <si>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</si>
  <si>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</si>
  <si>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</si>
  <si>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</si>
  <si>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</si>
  <si>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</si>
  <si>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</si>
  <si>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</si>
  <si>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</si>
  <si>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</si>
  <si>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</si>
  <si>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</si>
  <si>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</si>
  <si>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</si>
  <si>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</si>
  <si>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</si>
  <si>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</si>
  <si>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</si>
  <si>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</si>
  <si>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</si>
  <si>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</si>
  <si>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</si>
  <si>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</si>
  <si>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</si>
  <si>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</si>
  <si>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</si>
  <si>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</si>
  <si>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</si>
  <si>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</si>
  <si>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</si>
  <si>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</si>
  <si>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</si>
  <si>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</si>
  <si>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</si>
  <si>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</si>
  <si>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</si>
  <si>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</si>
  <si>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</si>
  <si>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</si>
  <si>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</si>
  <si>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</si>
  <si>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</si>
  <si>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</si>
  <si>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</si>
  <si>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</si>
  <si>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</si>
  <si>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</si>
  <si>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</si>
  <si>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</si>
  <si>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</si>
  <si>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</si>
  <si>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</si>
  <si>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</si>
  <si>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</si>
  <si>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</si>
  <si>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</si>
  <si>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</si>
  <si>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</si>
  <si>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</si>
  <si>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</si>
  <si>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</si>
  <si>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</si>
  <si>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</si>
  <si>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</si>
  <si>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</si>
  <si>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</si>
  <si>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</si>
  <si>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</si>
  <si>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</si>
  <si>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</si>
  <si>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</si>
  <si>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</si>
  <si>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</si>
  <si>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</si>
  <si>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</si>
  <si>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</si>
  <si>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</si>
  <si>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</si>
  <si>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</si>
  <si>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</si>
  <si>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</si>
  <si>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</si>
  <si>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</si>
  <si>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</si>
  <si>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</si>
  <si>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</si>
  <si>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</si>
  <si>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</si>
  <si>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</si>
  <si>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</si>
  <si>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</si>
  <si>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</si>
  <si>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</si>
  <si>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</si>
  <si>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</si>
  <si>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</si>
  <si>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</si>
  <si>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</si>
  <si>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</si>
  <si>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</si>
  <si>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</si>
  <si>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</si>
  <si>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</si>
  <si>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</si>
  <si>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</si>
  <si>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</si>
  <si>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</si>
  <si>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</si>
  <si>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</si>
  <si>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</si>
  <si>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</si>
  <si>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</si>
  <si>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</si>
  <si>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</si>
  <si>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</si>
  <si>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</si>
  <si>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</si>
  <si>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</si>
  <si>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</si>
  <si>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</si>
  <si>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</si>
  <si>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</si>
  <si>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</si>
  <si>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</si>
  <si>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</si>
  <si>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</si>
  <si>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</si>
  <si>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</si>
  <si>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</si>
  <si>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</si>
  <si>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</si>
  <si>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</si>
  <si>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</si>
  <si>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</si>
  <si>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</si>
  <si>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</si>
  <si>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</si>
  <si>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</si>
  <si>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</si>
  <si>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</si>
  <si>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</si>
  <si>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</si>
  <si>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</si>
  <si>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</si>
  <si>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</si>
  <si>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</si>
  <si>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</si>
  <si>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</si>
  <si>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</si>
  <si>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</si>
  <si>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</si>
  <si>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</si>
  <si>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</si>
  <si>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</si>
  <si>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</si>
  <si>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</si>
  <si>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</si>
  <si>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</si>
  <si>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</si>
  <si>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</si>
  <si>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</si>
  <si>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</si>
  <si>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</si>
  <si>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</si>
  <si>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</si>
  <si>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</si>
  <si>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</si>
  <si>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</si>
  <si>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</si>
  <si>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</si>
  <si>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</si>
  <si>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</si>
  <si>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</si>
  <si>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</si>
  <si>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</si>
  <si>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</si>
  <si>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</si>
  <si>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</si>
  <si>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</si>
  <si>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</si>
  <si>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</si>
  <si>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</si>
  <si>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</si>
  <si>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</si>
  <si>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</si>
  <si>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</si>
  <si>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</si>
  <si>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</si>
  <si>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</si>
  <si>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</si>
  <si>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</si>
  <si>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</si>
  <si>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</si>
  <si>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</si>
  <si>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</si>
  <si>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</si>
  <si>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</si>
  <si>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</si>
  <si>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</si>
  <si>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</si>
  <si>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</si>
  <si>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</si>
  <si>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</si>
  <si>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</si>
  <si>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</si>
  <si>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</si>
  <si>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</si>
  <si>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</si>
  <si>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</si>
  <si>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</si>
  <si>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</si>
  <si>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</si>
  <si>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</si>
  <si>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</si>
  <si>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</si>
  <si>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</si>
  <si>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</si>
  <si>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</si>
  <si>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</si>
  <si>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</si>
  <si>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</si>
  <si>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</si>
  <si>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</si>
  <si>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</si>
  <si>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</si>
  <si>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</si>
  <si>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</si>
  <si>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</si>
  <si>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</si>
  <si>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</si>
  <si>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</si>
  <si>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</si>
  <si>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</si>
  <si>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</si>
  <si>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</si>
  <si>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</si>
  <si>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</si>
  <si>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</si>
  <si>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</si>
  <si>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</si>
  <si>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</si>
  <si>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</si>
  <si>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</si>
  <si>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</si>
  <si>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</si>
  <si>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</si>
  <si>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</si>
  <si>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</si>
  <si>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</si>
  <si>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</si>
  <si>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</si>
  <si>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</si>
  <si>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</si>
  <si>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</si>
  <si>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</si>
  <si>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</si>
  <si>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</si>
  <si>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</si>
  <si>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</si>
  <si>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</si>
  <si>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</si>
  <si>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</si>
  <si>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</si>
  <si>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</si>
  <si>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</si>
  <si>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</si>
  <si>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</si>
  <si>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</si>
  <si>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</si>
  <si>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</si>
  <si>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</si>
  <si>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</si>
  <si>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</si>
  <si>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</si>
  <si>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</si>
  <si>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</si>
  <si>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</si>
  <si>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</si>
  <si>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</si>
  <si>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</si>
  <si>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</si>
  <si>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</si>
  <si>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</si>
  <si>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</si>
  <si>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</si>
  <si>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</si>
  <si>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</si>
  <si>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</si>
  <si>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</si>
  <si>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</si>
  <si>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</si>
  <si>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</si>
  <si>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</si>
  <si>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</si>
  <si>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</si>
  <si>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</si>
  <si>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</si>
  <si>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</si>
  <si>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</si>
  <si>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</si>
  <si>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</si>
  <si>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</si>
  <si>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</si>
  <si>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</si>
  <si>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</si>
  <si>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</si>
  <si>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</si>
  <si>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</si>
  <si>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</si>
  <si>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</si>
  <si>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</si>
  <si>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</si>
  <si>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</si>
  <si>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</si>
  <si>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</si>
  <si>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</si>
  <si>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</si>
  <si>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</si>
  <si>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</si>
  <si>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</si>
  <si>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</si>
  <si>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</si>
  <si>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</si>
  <si>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</si>
  <si>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</si>
  <si>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</si>
  <si>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</si>
  <si>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</si>
  <si>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</si>
  <si>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</si>
  <si>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</si>
  <si>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</si>
  <si>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</si>
  <si>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</si>
  <si>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</si>
  <si>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</si>
  <si>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</si>
  <si>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</si>
  <si>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</si>
  <si>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</si>
  <si>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</si>
  <si>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</si>
  <si>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</si>
  <si>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</si>
  <si>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</si>
  <si>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</si>
  <si>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</si>
  <si>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</si>
  <si>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</si>
  <si>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</si>
  <si>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</si>
  <si>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</si>
  <si>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</si>
  <si>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</si>
  <si>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</si>
  <si>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</si>
  <si>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</si>
  <si>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</si>
  <si>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</si>
  <si>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</si>
  <si>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</si>
  <si>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</si>
  <si>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</si>
  <si>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</si>
  <si>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</si>
  <si>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</si>
  <si>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</si>
  <si>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</si>
  <si>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</si>
  <si>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</si>
  <si>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</si>
  <si>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</si>
  <si>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</si>
  <si>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</si>
  <si>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</si>
  <si>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</si>
  <si>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</si>
  <si>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</si>
  <si>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</si>
  <si>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</si>
  <si>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</si>
  <si>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</si>
  <si>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</si>
  <si>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</si>
  <si>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</si>
  <si>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</si>
  <si>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</si>
  <si>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</si>
  <si>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</si>
  <si>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</si>
  <si>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</si>
  <si>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</si>
  <si>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</si>
  <si>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</si>
  <si>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</si>
  <si>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</si>
  <si>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</si>
  <si>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</si>
  <si>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</si>
  <si>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</si>
  <si>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</si>
  <si>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</si>
  <si>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</si>
  <si>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</si>
  <si>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</si>
  <si>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</si>
  <si>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</si>
  <si>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</si>
  <si>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</si>
  <si>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</si>
  <si>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</si>
  <si>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</si>
  <si>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</si>
  <si>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</si>
  <si>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</si>
  <si>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</si>
  <si>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</si>
  <si>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</si>
  <si>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</si>
  <si>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</si>
  <si>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</si>
  <si>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</si>
  <si>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</si>
  <si>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</si>
  <si>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</si>
  <si>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</si>
  <si>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</si>
  <si>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</si>
  <si>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</si>
  <si>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</si>
  <si>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</si>
  <si>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</si>
  <si>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</si>
  <si>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</si>
  <si>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</si>
  <si>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</si>
  <si>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</si>
  <si>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</si>
  <si>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</si>
  <si>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</si>
  <si>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</si>
  <si>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</si>
  <si>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</si>
  <si>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</si>
  <si>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</si>
  <si>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</si>
  <si>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</si>
  <si>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</si>
  <si>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</si>
  <si>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</si>
  <si>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</si>
  <si>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</si>
  <si>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</si>
  <si>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</si>
  <si>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</si>
  <si>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</si>
  <si>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</si>
  <si>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</si>
  <si>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</si>
  <si>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</si>
  <si>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</si>
  <si>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</si>
  <si>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</si>
  <si>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</si>
  <si>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</si>
  <si>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</si>
  <si>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</si>
  <si>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</si>
  <si>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</si>
  <si>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</si>
  <si>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</si>
  <si>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</si>
  <si>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</si>
  <si>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</si>
  <si>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</si>
  <si>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</si>
  <si>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</si>
  <si>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</si>
  <si>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</si>
  <si>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</si>
  <si>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</si>
  <si>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</si>
  <si>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</si>
  <si>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</si>
  <si>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</si>
  <si>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</si>
  <si>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</si>
  <si>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</si>
  <si>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</si>
  <si>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</si>
  <si>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</si>
  <si>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</si>
  <si>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</si>
  <si>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</si>
  <si>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</si>
  <si>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</si>
  <si>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</si>
  <si>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</si>
  <si>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</si>
  <si>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</si>
  <si>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</si>
  <si>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</si>
  <si>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</si>
  <si>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</si>
  <si>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</si>
  <si>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</si>
  <si>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</si>
  <si>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</si>
  <si>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</si>
  <si>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</si>
  <si>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</si>
  <si>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</si>
  <si>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</si>
  <si>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</si>
  <si>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</si>
  <si>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</si>
  <si>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</si>
  <si>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</si>
  <si>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</si>
  <si>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</si>
  <si>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</si>
  <si>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</si>
  <si>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</si>
  <si>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</si>
  <si>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</si>
  <si>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</si>
  <si>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</si>
  <si>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</si>
  <si>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</si>
  <si>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</si>
  <si>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</si>
  <si>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</si>
  <si>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</si>
  <si>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</si>
  <si>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</si>
  <si>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</si>
  <si>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</si>
  <si>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</si>
  <si>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</si>
  <si>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</si>
  <si>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</si>
  <si>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</si>
  <si>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</si>
  <si>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</si>
  <si>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</si>
  <si>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</si>
  <si>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</si>
  <si>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</si>
  <si>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</si>
  <si>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</si>
  <si>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</si>
  <si>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</si>
  <si>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</si>
  <si>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</si>
  <si>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</si>
  <si>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</si>
  <si>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</si>
  <si>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</si>
  <si>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</si>
  <si>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</si>
  <si>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</si>
  <si>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</si>
  <si>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</si>
  <si>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</si>
  <si>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</si>
  <si>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</si>
  <si>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</si>
  <si>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</si>
  <si>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</si>
  <si>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</si>
  <si>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</si>
  <si>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</si>
  <si>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</si>
  <si>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</si>
  <si>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</si>
  <si>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</si>
  <si>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</si>
  <si>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</si>
  <si>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</si>
  <si>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</si>
  <si>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</si>
  <si>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</si>
  <si>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</si>
  <si>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</si>
  <si>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</si>
  <si>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</si>
  <si>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</si>
  <si>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</si>
  <si>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</si>
  <si>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</si>
  <si>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</si>
  <si>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</si>
  <si>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</si>
  <si>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</si>
  <si>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</si>
  <si>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</si>
  <si>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</si>
  <si>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</si>
  <si>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</si>
  <si>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</si>
  <si>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</si>
  <si>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</si>
  <si>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</si>
  <si>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</si>
  <si>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</si>
  <si>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</si>
  <si>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</si>
  <si>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</si>
  <si>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</si>
  <si>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</si>
  <si>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</si>
  <si>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</si>
  <si>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</si>
  <si>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</si>
  <si>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</si>
  <si>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</si>
  <si>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</si>
  <si>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</si>
  <si>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</si>
  <si>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</si>
  <si>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</si>
  <si>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</si>
  <si>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</si>
  <si>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</si>
  <si>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</si>
  <si>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</si>
  <si>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</si>
  <si>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</si>
  <si>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</si>
  <si>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</si>
  <si>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</si>
  <si>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</si>
  <si>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</si>
  <si>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</si>
  <si>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</si>
  <si>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</si>
  <si>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</si>
  <si>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</si>
  <si>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</si>
  <si>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</si>
  <si>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</si>
  <si>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</si>
  <si>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</si>
  <si>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</si>
  <si>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</si>
  <si>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</si>
  <si>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</si>
  <si>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</si>
  <si>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</si>
  <si>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</si>
  <si>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</si>
  <si>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</si>
  <si>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</si>
  <si>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</si>
  <si>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</si>
  <si>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</si>
  <si>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</si>
  <si>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</si>
  <si>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</si>
  <si>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</si>
  <si>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</si>
  <si>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</si>
  <si>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</si>
  <si>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</si>
  <si>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</si>
  <si>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</si>
  <si>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</si>
  <si>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</si>
  <si>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</si>
  <si>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</si>
  <si>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</si>
  <si>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</si>
  <si>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</si>
  <si>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</si>
  <si>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</si>
  <si>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</si>
  <si>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</si>
  <si>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</si>
  <si>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</si>
  <si>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</si>
  <si>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</si>
  <si>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</si>
  <si>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</si>
  <si>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</si>
  <si>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</si>
  <si>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</si>
  <si>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</si>
  <si>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</si>
  <si>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</si>
  <si>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</si>
  <si>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</si>
  <si>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</si>
  <si>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</si>
  <si>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</si>
  <si>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</si>
  <si>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</si>
  <si>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</si>
  <si>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</si>
  <si>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</si>
  <si>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</si>
  <si>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</si>
  <si>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</si>
  <si>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</si>
  <si>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</si>
  <si>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</si>
  <si>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</si>
  <si>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</si>
  <si>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</si>
  <si>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</si>
  <si>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</si>
  <si>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</si>
  <si>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</si>
  <si>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</si>
  <si>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</si>
  <si>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</si>
  <si>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</si>
  <si>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</si>
  <si>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</si>
  <si>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</si>
  <si>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</si>
  <si>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</si>
  <si>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</si>
  <si>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</si>
  <si>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</si>
  <si>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</si>
  <si>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</si>
  <si>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</si>
  <si>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</si>
  <si>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</si>
  <si>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</si>
  <si>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</si>
  <si>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</si>
  <si>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</si>
  <si>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</si>
  <si>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</si>
  <si>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</si>
  <si>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</si>
  <si>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</si>
  <si>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</si>
  <si>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</si>
  <si>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</si>
  <si>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</si>
  <si>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</si>
  <si>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</si>
  <si>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</si>
  <si>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</si>
  <si>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</si>
  <si>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</si>
  <si>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</si>
  <si>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</si>
  <si>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</si>
  <si>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</si>
  <si>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</si>
  <si>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</si>
  <si>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</si>
  <si>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</si>
  <si>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</si>
  <si>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</si>
  <si>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</si>
  <si>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</si>
  <si>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</si>
  <si>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</si>
  <si>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</si>
  <si>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</si>
  <si>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</si>
  <si>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</si>
  <si>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</si>
  <si>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</si>
  <si>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</si>
  <si>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</si>
  <si>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</si>
  <si>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</si>
  <si>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</si>
  <si>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</si>
  <si>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</si>
  <si>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</si>
  <si>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</si>
  <si>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</si>
  <si>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</si>
  <si>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</si>
  <si>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</si>
  <si>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</si>
  <si>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</si>
  <si>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</si>
  <si>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</si>
  <si>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</si>
  <si>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</si>
  <si>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</si>
  <si>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</si>
  <si>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</si>
  <si>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</si>
  <si>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</si>
  <si>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</si>
  <si>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</si>
  <si>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</si>
  <si>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</si>
  <si>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</si>
  <si>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</si>
  <si>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</si>
  <si>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</si>
  <si>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</si>
  <si>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</si>
  <si>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</si>
  <si>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</si>
  <si>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</si>
  <si>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</si>
  <si>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</si>
  <si>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</si>
  <si>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</si>
  <si>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</si>
  <si>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</si>
  <si>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</si>
  <si>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</si>
  <si>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</si>
  <si>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</si>
  <si>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</si>
  <si>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</si>
  <si>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</si>
  <si>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</si>
  <si>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</si>
  <si>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</si>
  <si>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</si>
  <si>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</si>
  <si>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</si>
  <si>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</si>
  <si>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</si>
  <si>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</si>
  <si>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</si>
  <si>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</si>
  <si>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</si>
  <si>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</si>
  <si>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</si>
  <si>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</si>
  <si>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</si>
  <si>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</si>
  <si>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</si>
  <si>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</si>
  <si>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</si>
  <si>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</si>
  <si>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</si>
  <si>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</si>
  <si>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</si>
  <si>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</si>
  <si>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</si>
  <si>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</si>
  <si>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</si>
  <si>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</si>
  <si>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</si>
  <si>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</si>
  <si>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</si>
  <si>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</si>
  <si>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</si>
  <si>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</si>
  <si>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</si>
  <si>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</si>
  <si>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</si>
  <si>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</si>
  <si>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</si>
  <si>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</si>
  <si>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</si>
  <si>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</si>
  <si>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</si>
  <si>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</si>
  <si>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</si>
  <si>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</si>
  <si>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</si>
  <si>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</si>
  <si>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</si>
  <si>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</si>
  <si>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</si>
  <si>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</si>
  <si>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</si>
  <si>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</si>
  <si>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</si>
  <si>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</si>
  <si>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</si>
  <si>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</si>
  <si>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</si>
  <si>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</si>
  <si>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</si>
  <si>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</si>
  <si>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</si>
  <si>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</si>
  <si>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</si>
  <si>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</si>
  <si>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</si>
  <si>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</si>
  <si>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</si>
  <si>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</si>
  <si>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</si>
  <si>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</si>
  <si>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</si>
  <si>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</si>
  <si>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</si>
  <si>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</si>
  <si>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</si>
  <si>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</si>
  <si>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</si>
  <si>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</si>
  <si>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</si>
  <si>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</si>
  <si>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</si>
  <si>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</si>
  <si>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</si>
  <si>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</si>
  <si>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</si>
  <si>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</si>
  <si>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</si>
  <si>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</si>
  <si>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</si>
  <si>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</si>
  <si>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</si>
  <si>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</si>
  <si>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</si>
  <si>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</si>
  <si>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</si>
  <si>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</si>
  <si>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</si>
  <si>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</si>
  <si>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</si>
  <si>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</si>
  <si>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</si>
  <si>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</si>
  <si>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</si>
  <si>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</si>
  <si>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</si>
  <si>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</si>
  <si>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</si>
  <si>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</si>
  <si>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</si>
  <si>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</si>
  <si>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</si>
  <si>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</si>
  <si>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</si>
  <si>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</si>
  <si>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</si>
  <si>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</si>
  <si>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</si>
  <si>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</si>
  <si>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</si>
  <si>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</si>
  <si>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</si>
  <si>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</si>
  <si>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</si>
  <si>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</si>
  <si>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</si>
  <si>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</si>
  <si>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</si>
  <si>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</si>
  <si>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</si>
  <si>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</si>
  <si>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</si>
  <si>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</si>
  <si>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</si>
  <si>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</si>
  <si>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</si>
  <si>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</si>
  <si>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</si>
  <si>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</si>
  <si>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</si>
  <si>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</si>
  <si>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</si>
  <si>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</si>
  <si>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</si>
  <si>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</si>
  <si>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</si>
  <si>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</si>
  <si>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</si>
  <si>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</si>
  <si>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</si>
  <si>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</si>
  <si>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</si>
  <si>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</si>
  <si>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</si>
  <si>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</si>
  <si>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</si>
  <si>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</si>
  <si>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</si>
  <si>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</si>
  <si>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</si>
  <si>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</si>
  <si>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</si>
  <si>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</si>
  <si>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</si>
  <si>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</si>
  <si>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</si>
  <si>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</si>
  <si>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</si>
  <si>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</si>
  <si>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</si>
  <si>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</si>
  <si>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</si>
  <si>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</si>
  <si>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</si>
  <si>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</si>
  <si>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</si>
  <si>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</si>
  <si>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</si>
  <si>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</si>
  <si>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</si>
  <si>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</si>
  <si>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</si>
  <si>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</si>
  <si>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</si>
  <si>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</si>
  <si>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</si>
  <si>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</si>
  <si>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</si>
  <si>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</si>
  <si>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</si>
  <si>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</si>
  <si>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</si>
  <si>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</si>
  <si>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</si>
  <si>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</si>
  <si>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</si>
  <si>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</si>
  <si>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</si>
  <si>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</si>
  <si>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</si>
  <si>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</si>
  <si>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</si>
  <si>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</si>
  <si>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</si>
  <si>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</si>
  <si>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</si>
  <si>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</si>
  <si>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</si>
  <si>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</si>
  <si>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</si>
  <si>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</si>
  <si>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</si>
  <si>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</si>
  <si>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</si>
  <si>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</si>
  <si>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</si>
  <si>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</si>
  <si>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</si>
  <si>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</si>
  <si>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</si>
  <si>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</si>
  <si>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</si>
  <si>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</si>
  <si>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</si>
  <si>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</si>
  <si>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</si>
  <si>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</si>
  <si>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</si>
  <si>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</si>
  <si>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</si>
  <si>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</si>
  <si>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</si>
  <si>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</si>
  <si>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</si>
  <si>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</si>
  <si>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</si>
  <si>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</si>
  <si>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</si>
  <si>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</si>
  <si>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</si>
  <si>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</si>
  <si>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</si>
  <si>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</si>
  <si>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</si>
  <si>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</si>
  <si>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</si>
  <si>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</si>
  <si>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</si>
  <si>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</si>
  <si>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</si>
  <si>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</si>
  <si>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</si>
  <si>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</si>
  <si>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</si>
  <si>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</si>
  <si>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</si>
  <si>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</si>
  <si>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</si>
  <si>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</si>
  <si>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</si>
  <si>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</si>
  <si>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</si>
  <si>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</si>
  <si>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</si>
  <si>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</si>
  <si>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</si>
  <si>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</si>
  <si>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</si>
  <si>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</si>
  <si>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</si>
  <si>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</si>
  <si>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</si>
  <si>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</si>
  <si>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</si>
  <si>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</si>
  <si>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</si>
  <si>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</si>
  <si>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</si>
  <si>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</si>
  <si>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</si>
  <si>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</si>
  <si>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</si>
  <si>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</si>
  <si>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</si>
  <si>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</si>
  <si>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</si>
  <si>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</si>
  <si>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</si>
  <si>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</si>
  <si>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</si>
  <si>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</si>
  <si>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</si>
  <si>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</si>
  <si>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</si>
  <si>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</si>
  <si>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</si>
  <si>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</si>
  <si>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</si>
  <si>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</si>
  <si>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</si>
  <si>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</si>
  <si>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</si>
  <si>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</si>
  <si>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</si>
  <si>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</si>
  <si>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</si>
  <si>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</si>
  <si>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</si>
  <si>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</si>
  <si>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</si>
  <si>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</si>
  <si>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</si>
  <si>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</si>
  <si>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</si>
  <si>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</si>
  <si>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</si>
  <si>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</si>
  <si>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</si>
  <si>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</si>
  <si>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</si>
  <si>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</si>
  <si>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</si>
  <si>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</si>
  <si>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</si>
  <si>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</si>
  <si>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</si>
  <si>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</si>
  <si>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</si>
  <si>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</si>
  <si>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</si>
  <si>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</si>
  <si>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</si>
  <si>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</si>
  <si>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</si>
  <si>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</si>
  <si>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</si>
  <si>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</si>
  <si>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</si>
  <si>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</si>
  <si>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</si>
  <si>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</si>
  <si>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</si>
  <si>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</si>
  <si>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</si>
  <si>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</si>
  <si>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</si>
  <si>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</si>
  <si>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</si>
  <si>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</si>
  <si>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</si>
  <si>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</si>
  <si>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</si>
  <si>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</si>
  <si>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</si>
  <si>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</si>
  <si>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</si>
  <si>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</si>
  <si>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</si>
  <si>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</si>
  <si>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</si>
  <si>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</si>
  <si>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</si>
  <si>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</si>
  <si>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</si>
  <si>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</si>
  <si>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</si>
  <si>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</si>
  <si>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</si>
  <si>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</si>
  <si>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</si>
  <si>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</si>
  <si>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</si>
  <si>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</si>
  <si>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</si>
  <si>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</si>
  <si>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</si>
  <si>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</si>
  <si>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</si>
  <si>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</si>
  <si>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</si>
  <si>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</si>
  <si>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</si>
  <si>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</si>
  <si>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</si>
  <si>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</si>
  <si>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</si>
  <si>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</si>
  <si>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</si>
  <si>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</si>
  <si>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</si>
  <si>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</si>
  <si>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</si>
  <si>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</si>
  <si>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</si>
  <si>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</si>
  <si>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</si>
  <si>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</si>
  <si>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</si>
  <si>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</si>
  <si>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</si>
  <si>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</si>
  <si>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</si>
  <si>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</si>
  <si>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</si>
  <si>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</si>
  <si>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</si>
  <si>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</si>
  <si>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</si>
  <si>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</si>
  <si>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</si>
  <si>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</si>
  <si>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</si>
  <si>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</si>
  <si>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</si>
  <si>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</si>
  <si>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</si>
  <si>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</si>
  <si>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</si>
  <si>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</si>
  <si>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</si>
  <si>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</si>
  <si>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</si>
  <si>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</si>
  <si>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</si>
  <si>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</si>
  <si>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</si>
  <si>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</si>
  <si>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</si>
  <si>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</si>
  <si>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</si>
  <si>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</si>
  <si>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</si>
  <si>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</si>
  <si>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</si>
  <si>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</si>
  <si>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</si>
  <si>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</si>
  <si>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</si>
  <si>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</si>
  <si>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</si>
  <si>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</si>
  <si>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</si>
  <si>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</si>
  <si>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</si>
  <si>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</si>
  <si>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</si>
  <si>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</si>
  <si>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</si>
  <si>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</si>
  <si>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</si>
  <si>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</si>
  <si>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</si>
  <si>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</si>
  <si>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</si>
  <si>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</si>
  <si>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</si>
  <si>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</si>
  <si>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</si>
  <si>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</si>
  <si>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</si>
  <si>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</si>
  <si>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</si>
  <si>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</si>
  <si>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</si>
  <si>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</si>
  <si>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</si>
  <si>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</si>
  <si>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</si>
  <si>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</si>
  <si>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</si>
  <si>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</si>
  <si>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</si>
  <si>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</si>
  <si>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</si>
  <si>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</si>
  <si>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</si>
  <si>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</si>
  <si>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</si>
  <si>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</si>
  <si>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</si>
  <si>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</si>
  <si>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</si>
  <si>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</si>
  <si>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</si>
  <si>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</si>
  <si>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</si>
  <si>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</si>
  <si>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</si>
  <si>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</si>
  <si>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</si>
  <si>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</si>
  <si>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</si>
  <si>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</si>
  <si>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</si>
  <si>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</si>
  <si>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</si>
  <si>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</si>
  <si>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</si>
  <si>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</si>
  <si>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</si>
  <si>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</si>
  <si>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</si>
  <si>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</si>
  <si>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</si>
  <si>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</si>
  <si>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</si>
  <si>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</si>
  <si>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</si>
  <si>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</si>
  <si>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</si>
  <si>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</si>
  <si>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</si>
  <si>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</si>
  <si>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</si>
  <si>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</si>
  <si>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</si>
  <si>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</si>
  <si>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</si>
  <si>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</si>
  <si>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</si>
  <si>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</si>
  <si>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</si>
  <si>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</si>
  <si>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</si>
  <si>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</si>
  <si>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</si>
  <si>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</si>
  <si>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</si>
  <si>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</si>
  <si>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</si>
  <si>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</si>
  <si>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</si>
  <si>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</si>
  <si>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</si>
  <si>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</si>
  <si>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</si>
  <si>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</si>
  <si>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</si>
  <si>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</si>
  <si>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</si>
  <si>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</si>
  <si>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</si>
  <si>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</si>
  <si>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</si>
  <si>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</si>
  <si>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</si>
  <si>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</si>
  <si>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</si>
  <si>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</si>
  <si>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</si>
  <si>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</si>
  <si>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</si>
  <si>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</si>
  <si>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</si>
  <si>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</si>
  <si>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</si>
  <si>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</si>
  <si>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</si>
  <si>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</si>
  <si>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</si>
  <si>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</si>
  <si>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</si>
  <si>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</si>
  <si>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</si>
  <si>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</si>
  <si>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</si>
  <si>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</si>
  <si>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</si>
  <si>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</si>
  <si>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</si>
  <si>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</si>
  <si>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</si>
  <si>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</si>
  <si>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</si>
  <si>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</si>
  <si>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</si>
  <si>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</si>
  <si>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</si>
  <si>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</si>
  <si>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</si>
  <si>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</si>
  <si>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</si>
  <si>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</si>
  <si>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</si>
  <si>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</si>
  <si>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</si>
  <si>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</si>
  <si>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</si>
  <si>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</si>
  <si>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</si>
  <si>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</si>
  <si>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</si>
  <si>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</si>
  <si>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</si>
  <si>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</si>
  <si>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</si>
  <si>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</si>
  <si>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</si>
  <si>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</si>
  <si>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</si>
  <si>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</si>
  <si>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</si>
  <si>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</si>
  <si>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</si>
  <si>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</si>
  <si>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</si>
  <si>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</si>
  <si>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</si>
  <si>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</si>
  <si>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</si>
  <si>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</si>
  <si>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</si>
  <si>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</si>
  <si>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</si>
  <si>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</si>
  <si>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</si>
  <si>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</si>
  <si>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</si>
  <si>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</si>
  <si>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</si>
  <si>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</si>
  <si>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</si>
  <si>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</si>
  <si>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</si>
  <si>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</si>
  <si>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</si>
  <si>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</si>
  <si>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</si>
  <si>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</si>
  <si>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</si>
  <si>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</si>
  <si>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</si>
  <si>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</si>
  <si>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</si>
  <si>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</si>
  <si>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</si>
  <si>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</si>
  <si>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</si>
  <si>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</si>
  <si>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</si>
  <si>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</si>
  <si>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</si>
  <si>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</si>
  <si>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</si>
  <si>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</si>
  <si>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</si>
  <si>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</si>
  <si>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</si>
  <si>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</si>
  <si>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</si>
  <si>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</si>
  <si>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</si>
  <si>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</si>
  <si>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</si>
  <si>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</si>
  <si>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</si>
  <si>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</si>
  <si>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</si>
  <si>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</si>
  <si>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</si>
  <si>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</si>
  <si>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</si>
  <si>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</si>
  <si>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</si>
  <si>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</si>
  <si>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</si>
  <si>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</si>
  <si>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</si>
  <si>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</si>
  <si>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</si>
  <si>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</si>
  <si>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</si>
  <si>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</si>
  <si>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</si>
  <si>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</si>
  <si>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</si>
  <si>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</si>
  <si>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</si>
  <si>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</si>
  <si>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</si>
  <si>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</si>
  <si>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</si>
  <si>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</si>
  <si>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</si>
  <si>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</si>
  <si>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</si>
  <si>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</si>
  <si>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</si>
  <si>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</si>
  <si>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</si>
  <si>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</si>
  <si>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</si>
  <si>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</si>
  <si>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</si>
  <si>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</si>
  <si>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</si>
  <si>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</si>
  <si>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</si>
  <si>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</si>
  <si>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</si>
  <si>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</si>
  <si>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</si>
  <si>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</si>
  <si>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</si>
  <si>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</si>
  <si>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</si>
  <si>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</si>
  <si>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</si>
  <si>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</si>
  <si>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</si>
  <si>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</si>
  <si>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</si>
  <si>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</si>
  <si>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</si>
  <si>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</si>
  <si>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</si>
  <si>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</si>
  <si>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</si>
  <si>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</si>
  <si>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</si>
  <si>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</si>
  <si>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</si>
  <si>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</si>
  <si>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</si>
  <si>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</si>
  <si>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</si>
  <si>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</si>
  <si>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</si>
  <si>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</si>
  <si>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</si>
  <si>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</si>
  <si>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</si>
  <si>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</si>
  <si>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</si>
  <si>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</si>
  <si>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</si>
  <si>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</si>
  <si>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</si>
  <si>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</si>
  <si>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</si>
  <si>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</si>
  <si>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</si>
  <si>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</si>
  <si>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</si>
  <si>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</si>
  <si>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</si>
  <si>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</si>
  <si>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</si>
  <si>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</si>
  <si>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</si>
  <si>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</si>
  <si>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</si>
  <si>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</si>
  <si>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</si>
  <si>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</si>
  <si>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</si>
  <si>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</si>
  <si>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</si>
  <si>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</si>
  <si>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</si>
  <si>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</si>
  <si>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</si>
  <si>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</si>
  <si>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</si>
  <si>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</si>
  <si>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</si>
  <si>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</si>
  <si>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</si>
  <si>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</si>
  <si>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</si>
  <si>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</si>
  <si>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</si>
  <si>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</si>
  <si>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</si>
  <si>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</si>
  <si>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</si>
  <si>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</si>
  <si>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</si>
  <si>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</si>
  <si>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</si>
  <si>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</si>
  <si>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</si>
  <si>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</si>
  <si>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</si>
  <si>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</si>
  <si>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</si>
  <si>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</si>
  <si>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</si>
  <si>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</si>
  <si>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</si>
  <si>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</si>
  <si>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</si>
  <si>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</si>
  <si>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</si>
  <si>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</si>
  <si>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</si>
  <si>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</si>
  <si>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</si>
  <si>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</si>
  <si>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</si>
  <si>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</si>
  <si>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</si>
  <si>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</si>
  <si>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</si>
  <si>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</si>
  <si>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</si>
  <si>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</si>
  <si>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</si>
  <si>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</si>
  <si>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</si>
  <si>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</si>
  <si>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</si>
  <si>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</si>
  <si>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</si>
  <si>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</si>
  <si>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</si>
  <si>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</si>
  <si>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</si>
  <si>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</si>
  <si>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</si>
  <si>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</si>
  <si>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</si>
  <si>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</si>
  <si>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</si>
  <si>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</si>
  <si>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</si>
  <si>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</si>
  <si>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</si>
  <si>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</si>
  <si>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</si>
  <si>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</si>
  <si>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</si>
  <si>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</si>
  <si>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</si>
  <si>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</si>
  <si>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</si>
  <si>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</si>
  <si>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</si>
  <si>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</si>
  <si>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</si>
  <si>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</si>
  <si>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</si>
  <si>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</si>
  <si>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</si>
  <si>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</si>
  <si>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</si>
  <si>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</si>
  <si>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</si>
  <si>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</si>
  <si>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</si>
  <si>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</si>
  <si>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</si>
  <si>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</si>
  <si>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</si>
  <si>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</si>
  <si>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</si>
  <si>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</si>
  <si>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</si>
  <si>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</si>
  <si>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</si>
  <si>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</si>
  <si>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</si>
  <si>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</si>
  <si>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</si>
  <si>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</si>
  <si>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</si>
  <si>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</si>
  <si>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</si>
  <si>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</si>
  <si>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</si>
  <si>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</si>
  <si>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</si>
  <si>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</si>
  <si>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</si>
  <si>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</si>
  <si>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</si>
  <si>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</si>
  <si>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</si>
  <si>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</si>
  <si>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</si>
  <si>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</si>
  <si>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</si>
  <si>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</si>
  <si>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</si>
  <si>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</si>
  <si>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</si>
  <si>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</si>
  <si>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</si>
  <si>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</si>
  <si>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</si>
  <si>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</si>
  <si>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</si>
  <si>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</si>
  <si>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</si>
  <si>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</si>
  <si>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</si>
  <si>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</si>
  <si>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</si>
  <si>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</si>
  <si>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</si>
  <si>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</si>
  <si>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</si>
  <si>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</si>
  <si>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</si>
  <si>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</si>
  <si>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</si>
  <si>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</si>
  <si>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</si>
  <si>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</si>
  <si>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</si>
  <si>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</si>
  <si>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</si>
  <si>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</si>
  <si>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</si>
  <si>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</si>
  <si>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</si>
  <si>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</si>
  <si>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</si>
  <si>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</si>
  <si>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</si>
  <si>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</si>
  <si>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</si>
  <si>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</si>
  <si>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</si>
  <si>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</si>
  <si>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</si>
  <si>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</si>
  <si>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</si>
  <si>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</si>
  <si>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</si>
  <si>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</si>
  <si>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</si>
  <si>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</si>
  <si>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</si>
  <si>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</si>
  <si>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</si>
  <si>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</si>
  <si>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</si>
  <si>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</si>
  <si>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</si>
  <si>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</si>
  <si>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</si>
  <si>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</si>
  <si>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</si>
  <si>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</si>
  <si>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</si>
  <si>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</si>
  <si>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</si>
  <si>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</si>
  <si>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</si>
  <si>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</si>
  <si>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</si>
  <si>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</si>
  <si>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</si>
  <si>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</si>
  <si>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</si>
  <si>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</si>
  <si>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</si>
  <si>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</si>
  <si>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</si>
  <si>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</si>
  <si>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</si>
  <si>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</si>
  <si>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</si>
  <si>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</si>
  <si>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</si>
  <si>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</si>
  <si>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</si>
  <si>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</si>
  <si>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</si>
  <si>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</si>
  <si>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</si>
  <si>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</si>
  <si>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</si>
  <si>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</si>
  <si>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</si>
  <si>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</si>
  <si>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</si>
  <si>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</si>
  <si>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</si>
  <si>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</si>
  <si>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</si>
  <si>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</si>
  <si>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</si>
  <si>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</si>
  <si>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</si>
  <si>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</si>
  <si>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</si>
  <si>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</si>
  <si>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</si>
  <si>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</si>
  <si>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</si>
  <si>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</si>
  <si>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</si>
  <si>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</si>
  <si>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</si>
  <si>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</si>
  <si>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</si>
  <si>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</si>
  <si>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</si>
  <si>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</si>
  <si>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</si>
  <si>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</si>
  <si>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</si>
  <si>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</si>
  <si>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</si>
  <si>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</si>
  <si>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</si>
  <si>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</si>
  <si>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</si>
  <si>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</si>
  <si>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</si>
  <si>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</si>
  <si>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</si>
  <si>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</si>
  <si>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</si>
  <si>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</si>
  <si>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</si>
  <si>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</si>
  <si>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</si>
  <si>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</si>
  <si>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</si>
  <si>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</si>
  <si>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</si>
  <si>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</si>
  <si>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</si>
  <si>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</si>
  <si>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</si>
  <si>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</si>
  <si>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</si>
  <si>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</si>
  <si>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</si>
  <si>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</si>
  <si>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</si>
  <si>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</si>
  <si>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</si>
  <si>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</si>
  <si>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</si>
  <si>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</si>
  <si>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</si>
  <si>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</si>
  <si>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</si>
  <si>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</si>
  <si>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</si>
  <si>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</si>
  <si>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</si>
  <si>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</si>
  <si>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</si>
  <si>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</si>
  <si>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</si>
  <si>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</si>
  <si>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</si>
  <si>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</si>
  <si>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</si>
  <si>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</si>
  <si>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</si>
  <si>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</si>
  <si>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</si>
  <si>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</si>
  <si>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</si>
  <si>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</si>
  <si>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</si>
  <si>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</si>
  <si>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</si>
  <si>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</si>
  <si>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</si>
  <si>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</si>
  <si>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</si>
  <si>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</si>
  <si>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</si>
  <si>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</si>
  <si>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</si>
  <si>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</si>
  <si>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</si>
  <si>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</si>
  <si>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</si>
  <si>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</si>
  <si>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</si>
  <si>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</si>
  <si>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</si>
  <si>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</si>
  <si>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</si>
  <si>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</si>
  <si>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</si>
  <si>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</si>
  <si>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</si>
  <si>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</si>
  <si>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</si>
  <si>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</si>
  <si>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</si>
  <si>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</si>
  <si>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</si>
  <si>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</si>
  <si>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</si>
  <si>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</si>
  <si>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</si>
  <si>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</si>
  <si>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</si>
  <si>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</si>
  <si>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</si>
  <si>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</si>
  <si>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</si>
  <si>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</si>
  <si>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</si>
  <si>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</si>
  <si>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</si>
  <si>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</si>
  <si>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</si>
  <si>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</si>
  <si>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</si>
  <si>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</si>
  <si>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</si>
  <si>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</si>
  <si>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</si>
  <si>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</si>
  <si>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</si>
  <si>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</si>
  <si>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</si>
  <si>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</si>
  <si>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</si>
  <si>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</si>
  <si>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</si>
  <si>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</si>
  <si>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</si>
  <si>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</si>
  <si>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</si>
  <si>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</si>
  <si>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</si>
  <si>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</si>
  <si>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</si>
  <si>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</si>
  <si>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</si>
  <si>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</si>
  <si>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</si>
  <si>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</si>
  <si>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</si>
  <si>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</si>
  <si>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</si>
  <si>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</si>
  <si>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</si>
  <si>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</si>
  <si>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</si>
  <si>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</si>
  <si>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</si>
  <si>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</si>
  <si>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</si>
  <si>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</si>
  <si>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</si>
  <si>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</si>
  <si>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</si>
  <si>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</si>
  <si>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</si>
  <si>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</si>
  <si>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</si>
  <si>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</si>
  <si>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</si>
  <si>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</si>
  <si>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</si>
  <si>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</si>
  <si>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</si>
  <si>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</si>
  <si>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</si>
  <si>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</si>
  <si>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</si>
  <si>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</si>
  <si>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</si>
  <si>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</si>
  <si>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</si>
  <si>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</si>
  <si>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</si>
  <si>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</si>
  <si>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</si>
  <si>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</si>
  <si>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</si>
  <si>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</si>
  <si>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</si>
  <si>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</si>
  <si>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</si>
  <si>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</si>
  <si>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</si>
  <si>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</si>
  <si>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</si>
  <si>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</si>
  <si>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</si>
  <si>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</si>
  <si>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</si>
  <si>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</si>
  <si>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</si>
  <si>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</si>
  <si>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</si>
  <si>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</si>
  <si>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</si>
  <si>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</si>
  <si>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</si>
  <si>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</si>
  <si>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</si>
  <si>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</si>
  <si>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</si>
  <si>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</si>
  <si>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</si>
  <si>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</si>
  <si>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</si>
  <si>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</si>
  <si>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</si>
  <si>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</si>
  <si>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</si>
  <si>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</si>
  <si>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</si>
  <si>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</si>
  <si>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</si>
  <si>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</si>
  <si>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</si>
  <si>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</si>
  <si>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</si>
  <si>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</si>
  <si>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</si>
  <si>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</si>
  <si>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</si>
  <si>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</si>
  <si>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</si>
  <si>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</si>
  <si>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</si>
  <si>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</si>
  <si>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</si>
  <si>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</si>
  <si>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</si>
  <si>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</si>
  <si>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</si>
  <si>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</si>
  <si>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</si>
  <si>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</si>
  <si>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</si>
  <si>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</si>
  <si>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</si>
  <si>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</si>
  <si>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</si>
  <si>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</si>
  <si>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</si>
  <si>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</si>
  <si>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</si>
  <si>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</si>
  <si>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</si>
  <si>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</si>
  <si>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</si>
  <si>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</si>
  <si>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</si>
  <si>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</si>
  <si>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</si>
  <si>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</si>
  <si>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</si>
  <si>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</si>
  <si>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</si>
  <si>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</si>
  <si>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</si>
  <si>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</si>
  <si>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</si>
  <si>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</si>
  <si>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</si>
  <si>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</si>
  <si>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</si>
  <si>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</si>
  <si>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</si>
  <si>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</si>
  <si>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</si>
  <si>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</si>
  <si>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</si>
  <si>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</si>
  <si>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</si>
  <si>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</si>
  <si>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</si>
  <si>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</si>
  <si>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</si>
  <si>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</si>
  <si>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</si>
  <si>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</si>
  <si>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</si>
  <si>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</si>
  <si>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</si>
  <si>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</si>
  <si>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</si>
  <si>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</si>
  <si>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</si>
  <si>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</si>
  <si>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</si>
  <si>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</si>
  <si>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</si>
  <si>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</si>
  <si>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</si>
  <si>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</si>
  <si>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</si>
  <si>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</si>
  <si>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</si>
  <si>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</si>
  <si>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</si>
  <si>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</si>
  <si>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</si>
  <si>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</si>
  <si>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</si>
  <si>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</si>
  <si>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</si>
  <si>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</si>
  <si>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</si>
  <si>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</si>
  <si>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</si>
  <si>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</si>
  <si>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</si>
  <si>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</si>
  <si>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</si>
  <si>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</si>
  <si>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</si>
  <si>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</si>
  <si>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</si>
  <si>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</si>
  <si>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</si>
  <si>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</si>
  <si>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</si>
  <si>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</si>
  <si>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</si>
  <si>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</si>
  <si>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</si>
  <si>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</si>
  <si>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</si>
  <si>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</si>
  <si>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</si>
  <si>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</si>
  <si>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</si>
  <si>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</si>
  <si>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</si>
  <si>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</si>
  <si>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</si>
  <si>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</si>
  <si>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</si>
  <si>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</si>
  <si>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</si>
  <si>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</si>
  <si>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</si>
  <si>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</si>
  <si>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</si>
  <si>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</si>
  <si>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</si>
  <si>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</si>
  <si>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</si>
  <si>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</si>
  <si>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</si>
  <si>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</si>
  <si>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</si>
  <si>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</si>
  <si>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</si>
  <si>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</si>
  <si>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</si>
  <si>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</si>
  <si>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</si>
  <si>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</si>
  <si>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</si>
  <si>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</si>
  <si>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</si>
  <si>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</si>
  <si>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</si>
  <si>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</si>
  <si>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</si>
  <si>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</si>
  <si>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</si>
  <si>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</si>
  <si>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</si>
  <si>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</si>
  <si>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</si>
  <si>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</si>
  <si>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</si>
  <si>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</si>
  <si>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</si>
  <si>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</si>
  <si>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</si>
  <si>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</si>
  <si>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</si>
  <si>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</si>
  <si>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</si>
  <si>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</si>
  <si>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</si>
  <si>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</si>
  <si>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</si>
  <si>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</si>
  <si>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</si>
  <si>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</si>
  <si>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</si>
  <si>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</si>
  <si>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</si>
  <si>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</si>
  <si>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</si>
  <si>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</si>
  <si>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</si>
  <si>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</si>
  <si>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</si>
  <si>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</si>
  <si>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</si>
  <si>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</si>
  <si>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</si>
  <si>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</si>
  <si>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</si>
  <si>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</si>
  <si>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</si>
  <si>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</si>
  <si>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</si>
  <si>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</si>
  <si>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</si>
  <si>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</si>
  <si>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</si>
  <si>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</si>
  <si>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</si>
  <si>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</si>
  <si>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</si>
  <si>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</si>
  <si>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</si>
  <si>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</si>
  <si>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</si>
  <si>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</si>
  <si>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</si>
  <si>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</si>
  <si>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</si>
  <si>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</si>
  <si>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</si>
  <si>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</si>
  <si>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</si>
  <si>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</si>
  <si>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</si>
  <si>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</si>
  <si>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</si>
  <si>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</si>
  <si>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</si>
  <si>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</si>
  <si>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</si>
  <si>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</si>
  <si>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</si>
  <si>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</si>
  <si>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</si>
  <si>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</si>
  <si>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</si>
  <si>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</si>
  <si>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</si>
  <si>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</si>
  <si>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</si>
  <si>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</si>
  <si>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</si>
  <si>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</si>
  <si>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</si>
  <si>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</si>
  <si>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</si>
  <si>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</si>
  <si>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</si>
  <si>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</si>
  <si>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</si>
  <si>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</si>
  <si>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</si>
  <si>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</si>
  <si>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</si>
  <si>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</si>
  <si>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</si>
  <si>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</si>
  <si>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</si>
  <si>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</si>
  <si>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</si>
  <si>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</si>
  <si>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</si>
  <si>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</si>
  <si>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</si>
  <si>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</si>
  <si>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</si>
  <si>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</si>
  <si>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</si>
  <si>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</si>
  <si>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</si>
  <si>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</si>
  <si>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</si>
  <si>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</si>
  <si>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</si>
  <si>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</si>
  <si>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</si>
  <si>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</si>
  <si>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</si>
  <si>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</si>
  <si>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</si>
  <si>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</si>
  <si>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</si>
  <si>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</si>
  <si>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</si>
  <si>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</si>
  <si>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</si>
  <si>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</si>
  <si>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</si>
  <si>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</si>
  <si>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</si>
  <si>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</si>
  <si>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</si>
  <si>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</si>
  <si>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</si>
  <si>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</si>
  <si>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</si>
  <si>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</si>
  <si>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</si>
  <si>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</si>
  <si>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</si>
  <si>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</si>
  <si>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</si>
  <si>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</si>
  <si>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</si>
  <si>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</si>
  <si>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</si>
  <si>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</si>
  <si>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</si>
  <si>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</si>
  <si>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</si>
  <si>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</si>
  <si>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</si>
  <si>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</si>
  <si>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</si>
  <si>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</si>
  <si>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</si>
  <si>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</si>
  <si>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</si>
  <si>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</si>
  <si>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</si>
  <si>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</si>
  <si>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</si>
  <si>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</si>
  <si>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</si>
  <si>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</si>
  <si>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</si>
  <si>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</si>
  <si>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</si>
  <si>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</si>
  <si>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</si>
  <si>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</si>
  <si>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</si>
  <si>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</si>
  <si>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</si>
  <si>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</si>
  <si>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</si>
  <si>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</si>
  <si>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</si>
  <si>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</si>
  <si>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</si>
  <si>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</si>
  <si>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</si>
  <si>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</si>
  <si>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</si>
  <si>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</si>
  <si>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</si>
  <si>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</si>
  <si>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</si>
  <si>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</si>
  <si>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</si>
  <si>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</si>
  <si>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</si>
  <si>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</si>
  <si>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</si>
  <si>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</si>
  <si>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</si>
  <si>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</si>
  <si>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</si>
  <si>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</si>
  <si>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</si>
  <si>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</si>
  <si>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</si>
  <si>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</si>
  <si>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</si>
  <si>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</si>
  <si>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</si>
  <si>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</si>
  <si>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</si>
  <si>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</si>
  <si>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</si>
  <si>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</si>
  <si>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</si>
  <si>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</si>
  <si>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</si>
  <si>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</si>
  <si>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</si>
  <si>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</si>
  <si>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</si>
  <si>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</si>
  <si>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</si>
  <si>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</si>
  <si>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</si>
  <si>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</si>
  <si>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</si>
  <si>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</si>
  <si>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</si>
  <si>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</si>
  <si>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</si>
  <si>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</si>
  <si>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</si>
  <si>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</si>
  <si>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</si>
  <si>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</si>
  <si>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</si>
  <si>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</si>
  <si>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</si>
  <si>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</si>
  <si>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</si>
  <si>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</si>
  <si>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</si>
  <si>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</si>
  <si>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</si>
  <si>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</si>
  <si>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</si>
  <si>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</si>
  <si>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</si>
  <si>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</si>
  <si>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</si>
  <si>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</si>
  <si>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</si>
  <si>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</si>
  <si>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</si>
  <si>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</si>
  <si>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</si>
  <si>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</si>
  <si>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</si>
  <si>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</si>
  <si>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</si>
  <si>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</si>
  <si>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</si>
  <si>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</si>
  <si>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</si>
  <si>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</si>
  <si>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</si>
  <si>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</si>
  <si>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</si>
  <si>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</si>
  <si>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</si>
  <si>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</si>
  <si>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</si>
  <si>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</si>
  <si>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</si>
  <si>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</si>
  <si>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</si>
  <si>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</si>
  <si>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</si>
  <si>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</si>
  <si>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</si>
  <si>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</si>
  <si>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</si>
  <si>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</si>
  <si>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</si>
  <si>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</si>
  <si>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</si>
  <si>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</si>
  <si>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</si>
  <si>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</si>
  <si>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</si>
  <si>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</si>
  <si>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</si>
  <si>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</si>
  <si>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</si>
  <si>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</si>
  <si>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</si>
  <si>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</si>
  <si>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</si>
  <si>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</si>
  <si>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</si>
  <si>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</si>
  <si>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</si>
  <si>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</si>
  <si>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</si>
  <si>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</si>
  <si>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</si>
  <si>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</si>
  <si>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</si>
  <si>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</si>
  <si>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</si>
  <si>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</si>
  <si>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</si>
  <si>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</si>
  <si>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</si>
  <si>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</si>
  <si>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</si>
  <si>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</si>
  <si>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</si>
  <si>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</si>
  <si>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</si>
  <si>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</si>
  <si>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</si>
  <si>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</si>
  <si>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</si>
  <si>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</si>
  <si>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</si>
  <si>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</si>
  <si>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</si>
  <si>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</si>
  <si>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</si>
  <si>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</si>
  <si>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</si>
  <si>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</si>
  <si>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</si>
  <si>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</si>
  <si>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</si>
  <si>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</si>
  <si>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</si>
  <si>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</si>
  <si>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</si>
  <si>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</si>
  <si>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</si>
  <si>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</si>
  <si>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</si>
  <si>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</si>
  <si>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</si>
  <si>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</si>
  <si>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</si>
  <si>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</si>
  <si>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</si>
  <si>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</si>
  <si>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</si>
  <si>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</si>
  <si>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</si>
  <si>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</si>
  <si>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</si>
  <si>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</si>
  <si>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</si>
  <si>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</si>
  <si>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</si>
  <si>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</si>
  <si>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</si>
  <si>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</si>
  <si>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</si>
  <si>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</si>
  <si>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</si>
  <si>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</si>
  <si>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</si>
  <si>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</si>
  <si>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</si>
  <si>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</si>
  <si>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</si>
  <si>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</si>
  <si>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</si>
  <si>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</si>
  <si>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</si>
  <si>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</si>
  <si>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</si>
  <si>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</si>
  <si>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</si>
  <si>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</si>
  <si>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</si>
  <si>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</si>
  <si>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</si>
  <si>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</si>
  <si>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</si>
  <si>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</si>
  <si>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</si>
  <si>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</si>
  <si>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</si>
  <si>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</si>
  <si>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</si>
  <si>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</si>
  <si>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</si>
  <si>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</si>
  <si>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</si>
  <si>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</si>
  <si>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</si>
  <si>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</si>
  <si>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</si>
  <si>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</si>
  <si>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</si>
  <si>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</si>
  <si>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</si>
  <si>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</si>
  <si>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</si>
  <si>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</si>
  <si>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</si>
  <si>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</si>
  <si>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</si>
  <si>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</si>
  <si>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</si>
  <si>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</si>
  <si>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</si>
  <si>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</si>
  <si>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</si>
  <si>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</si>
  <si>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</si>
  <si>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</si>
  <si>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</si>
  <si>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</si>
  <si>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</si>
  <si>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</si>
  <si>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</si>
  <si>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</si>
  <si>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</si>
  <si>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</si>
  <si>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</si>
  <si>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</si>
  <si>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</si>
  <si>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</si>
  <si>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</si>
  <si>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</si>
  <si>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</si>
  <si>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</si>
  <si>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</si>
  <si>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</si>
  <si>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</si>
  <si>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</si>
  <si>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</si>
  <si>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</si>
  <si>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</si>
  <si>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</si>
  <si>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</si>
  <si>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</si>
  <si>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</si>
  <si>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</si>
  <si>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</si>
  <si>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</si>
  <si>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</si>
  <si>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</si>
  <si>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</si>
  <si>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</si>
  <si>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</si>
  <si>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</si>
  <si>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</si>
  <si>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</si>
  <si>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</si>
  <si>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</si>
  <si>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</si>
  <si>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</si>
  <si>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</si>
  <si>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</si>
  <si>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</si>
  <si>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</si>
  <si>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</si>
  <si>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</si>
  <si>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</si>
  <si>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</si>
  <si>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</si>
  <si>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</si>
  <si>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</si>
  <si>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</si>
  <si>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</si>
  <si>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</si>
  <si>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</si>
  <si>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</si>
  <si>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</si>
  <si>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</si>
  <si>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</si>
  <si>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</si>
  <si>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</si>
  <si>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</si>
  <si>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</si>
  <si>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</si>
  <si>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</si>
  <si>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</si>
  <si>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</si>
  <si>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</si>
  <si>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</si>
  <si>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</si>
  <si>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</si>
  <si>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</si>
  <si>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</si>
  <si>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</si>
  <si>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</si>
  <si>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</si>
  <si>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</si>
  <si>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</si>
  <si>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</si>
  <si>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</si>
  <si>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</si>
  <si>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</si>
  <si>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</si>
  <si>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</si>
  <si>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</si>
  <si>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</si>
  <si>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</si>
  <si>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</si>
  <si>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</si>
  <si>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</si>
  <si>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</si>
  <si>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</si>
  <si>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</si>
  <si>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</si>
  <si>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</si>
  <si>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</si>
  <si>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</si>
  <si>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</si>
  <si>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</si>
  <si>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</si>
  <si>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</si>
  <si>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</si>
  <si>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</si>
  <si>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</si>
  <si>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</si>
  <si>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</si>
  <si>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</si>
  <si>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</si>
  <si>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</si>
  <si>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</si>
  <si>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</si>
  <si>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</si>
  <si>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</si>
  <si>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</si>
  <si>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</si>
  <si>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</si>
  <si>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</si>
  <si>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</si>
  <si>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</si>
  <si>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</si>
  <si>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</si>
  <si>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</si>
  <si>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</si>
  <si>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</si>
  <si>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</si>
  <si>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</si>
  <si>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</si>
  <si>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</si>
  <si>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</si>
  <si>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</si>
  <si>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</si>
  <si>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</si>
  <si>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</si>
  <si>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</si>
  <si>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</si>
  <si>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</si>
  <si>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</si>
  <si>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</si>
  <si>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</si>
  <si>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</si>
  <si>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</si>
  <si>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</si>
  <si>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</si>
  <si>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</si>
  <si>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</si>
  <si>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</si>
  <si>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</si>
  <si>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</si>
  <si>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</si>
  <si>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</si>
  <si>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</si>
  <si>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</si>
  <si>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</si>
  <si>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</si>
  <si>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</si>
  <si>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</si>
  <si>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</si>
  <si>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</si>
  <si>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</si>
  <si>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</si>
  <si>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</si>
  <si>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</si>
  <si>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</si>
  <si>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</si>
  <si>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</si>
  <si>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</si>
  <si>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</si>
  <si>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</si>
  <si>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</si>
  <si>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</si>
  <si>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</si>
  <si>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</si>
  <si>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</si>
  <si>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</si>
  <si>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</si>
  <si>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</si>
  <si>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</si>
  <si>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</si>
  <si>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</si>
  <si>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</si>
  <si>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</si>
  <si>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</si>
  <si>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</si>
  <si>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</si>
  <si>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</si>
  <si>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</si>
  <si>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</si>
  <si>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</si>
  <si>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</si>
  <si>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</si>
  <si>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</si>
  <si>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</si>
  <si>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</si>
  <si>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</si>
  <si>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</si>
  <si>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</si>
  <si>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</si>
  <si>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</si>
  <si>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</si>
  <si>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</si>
  <si>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</si>
  <si>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</si>
  <si>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</si>
  <si>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</si>
  <si>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</si>
  <si>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</si>
  <si>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</si>
  <si>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</si>
  <si>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</si>
  <si>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</si>
  <si>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</si>
  <si>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</si>
  <si>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</si>
  <si>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</si>
  <si>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</si>
  <si>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</si>
  <si>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</si>
  <si>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</si>
  <si>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</si>
  <si>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</si>
  <si>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</si>
  <si>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</si>
  <si>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</si>
  <si>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</si>
  <si>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</si>
  <si>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</si>
  <si>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</si>
  <si>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</si>
  <si>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</si>
  <si>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</si>
  <si>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</si>
  <si>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</si>
  <si>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</si>
  <si>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</si>
  <si>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</si>
  <si>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</si>
  <si>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</si>
  <si>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</si>
  <si>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</si>
  <si>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</si>
  <si>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</si>
  <si>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</si>
  <si>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</si>
  <si>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</si>
  <si>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</si>
  <si>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</si>
  <si>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</si>
  <si>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</si>
  <si>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</si>
  <si>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</si>
  <si>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</si>
  <si>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</si>
  <si>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</si>
  <si>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</si>
  <si>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</si>
  <si>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</si>
  <si>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</si>
  <si>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</si>
  <si>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</si>
  <si>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</si>
  <si>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</si>
  <si>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</si>
  <si>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</si>
  <si>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</si>
  <si>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</si>
  <si>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</si>
  <si>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</si>
  <si>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</si>
  <si>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</si>
  <si>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</si>
  <si>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</si>
  <si>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</si>
  <si>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</si>
  <si>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</si>
  <si>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</si>
  <si>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</si>
  <si>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</si>
  <si>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</si>
  <si>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</si>
  <si>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</si>
  <si>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</si>
  <si>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</si>
  <si>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</si>
  <si>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</si>
  <si>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</si>
  <si>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</si>
  <si>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</si>
  <si>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</si>
  <si>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</si>
  <si>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</si>
  <si>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</si>
  <si>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</si>
  <si>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</si>
  <si>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</si>
  <si>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</si>
  <si>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</si>
  <si>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</si>
  <si>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</si>
  <si>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</si>
  <si>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</si>
  <si>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</si>
  <si>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</si>
  <si>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</si>
  <si>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</si>
  <si>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</si>
  <si>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</si>
  <si>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</si>
  <si>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</si>
  <si>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</si>
  <si>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</si>
  <si>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</si>
  <si>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</si>
  <si>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</si>
  <si>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</si>
  <si>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</si>
  <si>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</si>
  <si>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</si>
  <si>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</si>
  <si>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</si>
  <si>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</si>
  <si>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</si>
  <si>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</si>
  <si>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</si>
  <si>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</si>
  <si>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</si>
  <si>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</si>
  <si>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</si>
  <si>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</si>
  <si>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</si>
  <si>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</si>
  <si>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</si>
  <si>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</si>
  <si>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</si>
  <si>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</si>
  <si>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</si>
  <si>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</si>
  <si>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</si>
  <si>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</si>
  <si>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</si>
  <si>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</si>
  <si>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</si>
  <si>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</si>
  <si>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</si>
  <si>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</si>
  <si>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</si>
  <si>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</si>
  <si>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</si>
  <si>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</si>
  <si>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</si>
  <si>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</si>
  <si>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</si>
  <si>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</si>
  <si>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</si>
  <si>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</si>
  <si>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</si>
  <si>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</si>
  <si>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</si>
  <si>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</si>
  <si>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</si>
  <si>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</si>
  <si>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</si>
  <si>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</si>
  <si>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</si>
  <si>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</si>
  <si>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</si>
  <si>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</si>
  <si>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</si>
  <si>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</si>
  <si>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</si>
  <si>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</si>
  <si>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</si>
  <si>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</si>
  <si>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</si>
  <si>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</si>
  <si>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</si>
  <si>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</si>
  <si>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</si>
  <si>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</si>
  <si>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</si>
  <si>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</si>
  <si>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</si>
  <si>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</si>
  <si>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</si>
  <si>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</si>
  <si>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</si>
  <si>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</si>
  <si>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</si>
  <si>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</si>
  <si>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</si>
  <si>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</si>
  <si>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</si>
  <si>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</si>
  <si>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</si>
  <si>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</si>
  <si>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</si>
  <si>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</si>
  <si>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</si>
  <si>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</si>
  <si>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</si>
  <si>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</si>
  <si>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</si>
  <si>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</si>
  <si>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</si>
  <si>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</si>
  <si>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</si>
  <si>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</si>
  <si>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</si>
  <si>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</si>
  <si>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</si>
  <si>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</si>
  <si>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</si>
  <si>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</si>
  <si>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</si>
  <si>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</si>
  <si>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</si>
  <si>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</si>
  <si>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</si>
  <si>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</si>
  <si>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</si>
  <si>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</si>
  <si>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</si>
  <si>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</si>
  <si>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</si>
  <si>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</si>
  <si>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</si>
  <si>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</si>
  <si>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</si>
  <si>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</si>
  <si>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</si>
  <si>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</si>
  <si>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</si>
  <si>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</si>
  <si>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</si>
  <si>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</si>
  <si>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</si>
  <si>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</si>
  <si>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</si>
  <si>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</si>
  <si>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</si>
  <si>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</si>
  <si>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</si>
  <si>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</si>
  <si>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</si>
  <si>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</si>
  <si>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</si>
  <si>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</si>
  <si>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</si>
  <si>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</si>
  <si>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</si>
  <si>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</si>
  <si>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</si>
  <si>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</si>
  <si>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</si>
  <si>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</si>
  <si>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</si>
  <si>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</si>
  <si>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</si>
  <si>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</si>
  <si>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</si>
  <si>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</si>
  <si>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</si>
  <si>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</si>
  <si>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</si>
  <si>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</si>
  <si>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</si>
  <si>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</si>
  <si>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</si>
  <si>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</si>
  <si>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</si>
  <si>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</si>
  <si>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</si>
  <si>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</si>
  <si>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</si>
  <si>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</si>
  <si>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</si>
  <si>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</si>
  <si>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</si>
  <si>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</si>
  <si>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</si>
  <si>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</si>
  <si>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</si>
  <si>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</si>
  <si>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</si>
  <si>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</si>
  <si>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</si>
  <si>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</si>
  <si>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</si>
  <si>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</si>
  <si>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</si>
  <si>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</si>
  <si>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</si>
  <si>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</si>
  <si>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</si>
  <si>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</si>
  <si>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</si>
  <si>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</si>
  <si>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</si>
  <si>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</si>
  <si>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</si>
  <si>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</si>
  <si>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</si>
  <si>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</si>
  <si>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</si>
  <si>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</si>
  <si>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</si>
  <si>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</si>
  <si>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</si>
  <si>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</si>
  <si>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</si>
  <si>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</si>
  <si>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</si>
  <si>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</si>
  <si>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</si>
  <si>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</si>
  <si>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</si>
  <si>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</si>
  <si>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</si>
  <si>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</si>
  <si>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</si>
  <si>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</si>
  <si>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</si>
  <si>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</si>
  <si>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</si>
  <si>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</si>
  <si>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</si>
  <si>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</si>
  <si>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</si>
  <si>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</si>
  <si>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</si>
  <si>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</si>
  <si>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</si>
  <si>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</si>
  <si>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</si>
  <si>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</si>
  <si>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</si>
  <si>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</si>
  <si>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</si>
  <si>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</si>
  <si>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</si>
  <si>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</si>
  <si>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</si>
  <si>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</si>
  <si>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</si>
  <si>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</si>
  <si>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</si>
  <si>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</si>
  <si>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</si>
  <si>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</si>
  <si>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</si>
  <si>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</si>
  <si>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</si>
  <si>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</si>
  <si>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</si>
  <si>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</si>
  <si>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</si>
  <si>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</si>
  <si>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</si>
  <si>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</si>
  <si>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</si>
  <si>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</si>
  <si>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</si>
  <si>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</si>
  <si>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</si>
  <si>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</si>
  <si>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</si>
  <si>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</si>
  <si>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</si>
  <si>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</si>
  <si>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</si>
  <si>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</si>
  <si>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</si>
  <si>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</si>
  <si>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</si>
  <si>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</si>
  <si>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</si>
  <si>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</si>
  <si>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</si>
  <si>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</si>
  <si>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</si>
  <si>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</si>
  <si>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</si>
  <si>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</si>
  <si>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</si>
  <si>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</si>
  <si>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</si>
  <si>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</si>
  <si>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</si>
  <si>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</si>
  <si>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</si>
  <si>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</si>
  <si>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</si>
  <si>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</si>
  <si>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</si>
  <si>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</si>
  <si>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</si>
  <si>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</si>
  <si>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</si>
  <si>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</si>
  <si>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</si>
  <si>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</si>
  <si>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</si>
  <si>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</si>
  <si>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</si>
  <si>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</si>
  <si>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</si>
  <si>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</si>
  <si>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</si>
  <si>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</si>
  <si>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</si>
  <si>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</si>
  <si>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</si>
  <si>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</si>
  <si>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</si>
  <si>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</si>
  <si>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</si>
  <si>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</si>
  <si>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</si>
  <si>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</si>
  <si>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</si>
  <si>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</si>
  <si>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</si>
  <si>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</si>
  <si>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</si>
  <si>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</si>
  <si>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</si>
  <si>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</si>
  <si>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</si>
  <si>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</si>
  <si>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</si>
  <si>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</si>
  <si>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</si>
  <si>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</si>
  <si>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</si>
  <si>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</si>
  <si>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</si>
  <si>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</si>
  <si>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</si>
  <si>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</si>
  <si>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</si>
  <si>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</si>
  <si>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</si>
  <si>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</si>
  <si>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</si>
  <si>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</si>
  <si>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</si>
  <si>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</si>
  <si>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</si>
  <si>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</si>
  <si>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</si>
  <si>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</si>
  <si>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</si>
  <si>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</si>
  <si>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</si>
  <si>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</si>
  <si>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</si>
  <si>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</si>
  <si>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</si>
  <si>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</si>
  <si>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</si>
  <si>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</si>
  <si>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</si>
  <si>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</si>
  <si>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</si>
  <si>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</si>
  <si>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</si>
  <si>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</si>
  <si>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</si>
  <si>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</si>
  <si>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</si>
  <si>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</si>
  <si>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</si>
  <si>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</si>
  <si>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</si>
  <si>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</si>
  <si>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</si>
  <si>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</si>
  <si>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</si>
  <si>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</si>
  <si>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</si>
  <si>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</si>
  <si>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</si>
  <si>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</si>
  <si>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</si>
  <si>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</si>
  <si>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</si>
  <si>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</si>
  <si>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</si>
  <si>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</si>
  <si>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</si>
  <si>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</si>
  <si>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</si>
  <si>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</si>
  <si>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</si>
  <si>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</si>
  <si>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</si>
  <si>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</si>
  <si>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</si>
  <si>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</si>
  <si>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</si>
  <si>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</si>
  <si>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</si>
  <si>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</si>
  <si>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</si>
  <si>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</si>
  <si>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</si>
  <si>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</si>
  <si>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</si>
  <si>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</si>
  <si>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</si>
  <si>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</si>
  <si>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</si>
  <si>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</si>
  <si>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</si>
  <si>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</si>
  <si>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</si>
  <si>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</si>
  <si>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</si>
  <si>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</si>
  <si>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</si>
  <si>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</si>
  <si>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</si>
  <si>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</si>
  <si>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</si>
  <si>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</si>
  <si>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</si>
  <si>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</si>
  <si>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</si>
  <si>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</si>
  <si>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</si>
  <si>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</si>
  <si>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</si>
  <si>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</si>
  <si>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</si>
  <si>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</si>
  <si>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</si>
  <si>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</si>
  <si>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</si>
  <si>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</si>
  <si>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</si>
  <si>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</si>
  <si>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</si>
  <si>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</si>
  <si>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</si>
  <si>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</si>
  <si>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</si>
  <si>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</si>
  <si>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</si>
  <si>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</si>
  <si>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</si>
  <si>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</si>
  <si>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</si>
  <si>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</si>
  <si>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</si>
  <si>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</si>
  <si>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</si>
  <si>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</si>
  <si>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</si>
  <si>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</si>
  <si>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</si>
  <si>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</si>
  <si>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</si>
  <si>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</si>
  <si>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</si>
  <si>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</si>
  <si>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</si>
  <si>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</si>
  <si>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</si>
  <si>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</si>
  <si>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</si>
  <si>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</si>
  <si>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</si>
  <si>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</si>
  <si>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</si>
  <si>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</si>
  <si>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</si>
  <si>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</si>
  <si>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</si>
  <si>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</si>
  <si>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</si>
  <si>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</si>
  <si>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</si>
  <si>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</si>
  <si>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</si>
  <si>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</si>
  <si>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</si>
  <si>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</si>
  <si>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</si>
  <si>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</si>
  <si>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</si>
  <si>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</si>
  <si>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</si>
  <si>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</si>
  <si>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</si>
  <si>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</si>
  <si>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</si>
  <si>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</si>
  <si>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</si>
  <si>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</si>
  <si>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</si>
  <si>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</si>
  <si>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</si>
  <si>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</si>
  <si>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</si>
  <si>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</si>
  <si>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</si>
  <si>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</si>
  <si>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</si>
  <si>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</si>
  <si>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</si>
  <si>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</si>
  <si>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</si>
  <si>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</si>
  <si>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</si>
  <si>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</si>
  <si>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</si>
  <si>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</si>
  <si>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</si>
  <si>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</si>
  <si>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</si>
  <si>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</si>
  <si>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</si>
  <si>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</si>
  <si>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</si>
  <si>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</si>
  <si>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</si>
  <si>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</si>
  <si>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</si>
  <si>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</si>
  <si>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</si>
  <si>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</si>
  <si>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</si>
  <si>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</si>
  <si>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</si>
  <si>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</si>
  <si>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</si>
  <si>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</si>
  <si>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</si>
  <si>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</si>
  <si>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</si>
  <si>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</si>
  <si>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</si>
  <si>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</si>
  <si>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</si>
  <si>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</si>
  <si>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</si>
  <si>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</si>
  <si>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</si>
  <si>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</si>
  <si>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</si>
  <si>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</si>
  <si>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</si>
  <si>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</si>
  <si>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</si>
  <si>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</si>
  <si>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</si>
  <si>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</si>
  <si>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</si>
  <si>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</si>
  <si>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</si>
  <si>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</si>
  <si>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</si>
  <si>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</si>
  <si>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</si>
  <si>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</si>
  <si>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</si>
  <si>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</si>
  <si>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</si>
  <si>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</si>
  <si>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</si>
  <si>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</si>
  <si>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</si>
  <si>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</si>
  <si>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</si>
  <si>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</si>
  <si>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</si>
  <si>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</si>
  <si>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</si>
  <si>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</si>
  <si>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</si>
  <si>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</si>
  <si>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</si>
  <si>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</si>
  <si>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</si>
  <si>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</si>
  <si>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</si>
  <si>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</si>
  <si>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</si>
  <si>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</si>
  <si>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</si>
  <si>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</si>
  <si>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</si>
  <si>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</si>
  <si>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</si>
  <si>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</si>
  <si>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</si>
  <si>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</si>
  <si>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</si>
  <si>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</si>
  <si>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</si>
  <si>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</si>
  <si>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</si>
  <si>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</si>
  <si>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</si>
  <si>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</si>
  <si>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</si>
  <si>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</si>
  <si>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</si>
  <si>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</si>
  <si>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</si>
  <si>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</si>
  <si>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</si>
  <si>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</si>
  <si>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</si>
  <si>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</si>
  <si>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</si>
  <si>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</si>
  <si>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</si>
  <si>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</si>
  <si>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</si>
  <si>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</si>
  <si>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</si>
  <si>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</si>
  <si>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</si>
  <si>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</si>
  <si>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</si>
  <si>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</si>
  <si>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</si>
  <si>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</si>
  <si>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</si>
  <si>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</si>
  <si>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</si>
  <si>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</si>
  <si>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</si>
  <si>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</si>
  <si>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</si>
  <si>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</si>
  <si>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</si>
  <si>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</si>
  <si>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</si>
  <si>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</si>
  <si>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</si>
  <si>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</si>
  <si>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</si>
  <si>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</si>
  <si>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</si>
  <si>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</si>
  <si>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</si>
  <si>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</si>
  <si>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</si>
  <si>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</si>
  <si>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</si>
  <si>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</si>
  <si>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</si>
  <si>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</si>
  <si>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</si>
  <si>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</si>
  <si>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</si>
  <si>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</si>
  <si>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</si>
  <si>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</si>
  <si>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</si>
  <si>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</si>
  <si>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</si>
  <si>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</si>
  <si>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</si>
  <si>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</si>
  <si>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</si>
  <si>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</si>
  <si>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</si>
  <si>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</si>
  <si>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</si>
  <si>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</si>
  <si>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</si>
  <si>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</si>
  <si>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</si>
  <si>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</si>
  <si>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</si>
  <si>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</si>
  <si>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</si>
  <si>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</si>
  <si>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</si>
  <si>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</si>
  <si>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</si>
  <si>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</si>
  <si>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</si>
  <si>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</si>
  <si>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</si>
  <si>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</si>
  <si>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</si>
  <si>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</si>
  <si>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</si>
  <si>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</si>
  <si>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</si>
  <si>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</si>
  <si>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</si>
  <si>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</si>
  <si>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</si>
  <si>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</si>
  <si>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</si>
  <si>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</si>
  <si>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</si>
  <si>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</si>
  <si>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</si>
  <si>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</si>
  <si>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</si>
  <si>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</si>
  <si>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</si>
  <si>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</si>
  <si>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</si>
  <si>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</si>
  <si>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</si>
  <si>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</si>
  <si>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</si>
  <si>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</si>
  <si>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</si>
  <si>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</si>
  <si>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</si>
  <si>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</si>
  <si>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</si>
  <si>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</si>
  <si>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</si>
  <si>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</si>
  <si>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</si>
  <si>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</si>
  <si>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</si>
  <si>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</si>
  <si>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</si>
  <si>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</si>
  <si>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</si>
  <si>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</si>
  <si>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</si>
  <si>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</si>
  <si>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</si>
  <si>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</si>
  <si>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</si>
  <si>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</si>
  <si>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</si>
  <si>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</si>
  <si>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</si>
  <si>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</si>
  <si>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</si>
  <si>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</si>
  <si>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</si>
  <si>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</si>
  <si>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</si>
  <si>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</si>
  <si>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</si>
  <si>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</si>
  <si>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</si>
  <si>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</si>
  <si>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</si>
  <si>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</si>
  <si>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</si>
  <si>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</si>
  <si>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</si>
  <si>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</si>
  <si>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</si>
  <si>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</si>
  <si>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</si>
  <si>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</si>
  <si>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</si>
  <si>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</si>
  <si>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</si>
  <si>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</si>
  <si>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</si>
  <si>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</si>
  <si>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</si>
  <si>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</si>
  <si>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</si>
  <si>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</si>
  <si>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</si>
  <si>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</si>
  <si>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</si>
  <si>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</si>
  <si>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</si>
  <si>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</si>
  <si>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</si>
  <si>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</si>
  <si>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</si>
  <si>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</si>
  <si>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</si>
  <si>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</si>
  <si>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</si>
  <si>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</si>
  <si>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</si>
  <si>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</si>
  <si>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</si>
  <si>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</si>
  <si>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</si>
  <si>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</si>
  <si>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</si>
  <si>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</si>
  <si>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</si>
  <si>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</si>
  <si>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</si>
  <si>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</si>
  <si>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</si>
  <si>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</si>
  <si>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</si>
  <si>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</si>
  <si>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</si>
  <si>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</si>
  <si>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</si>
  <si>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</si>
  <si>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</si>
  <si>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</si>
  <si>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</si>
  <si>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</si>
  <si>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</si>
  <si>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</si>
  <si>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</si>
  <si>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</si>
  <si>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</si>
  <si>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</si>
  <si>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</si>
  <si>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</si>
  <si>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</si>
  <si>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</si>
  <si>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</si>
  <si>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</si>
  <si>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</si>
  <si>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</si>
  <si>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</si>
  <si>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</si>
  <si>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</si>
  <si>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</si>
  <si>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</si>
  <si>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</si>
  <si>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</si>
  <si>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</si>
  <si>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</si>
  <si>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</si>
  <si>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</si>
  <si>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</si>
  <si>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</si>
  <si>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</si>
  <si>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</si>
  <si>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</si>
  <si>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</si>
  <si>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</si>
  <si>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</si>
  <si>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</si>
  <si>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</si>
  <si>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</si>
  <si>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</si>
  <si>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</si>
  <si>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</si>
  <si>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</si>
  <si>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</si>
  <si>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</si>
  <si>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</si>
  <si>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</si>
  <si>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</si>
  <si>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</si>
  <si>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</si>
  <si>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</si>
  <si>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</si>
  <si>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</si>
  <si>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</si>
  <si>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</si>
  <si>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</si>
  <si>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</si>
  <si>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</si>
  <si>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</si>
  <si>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</si>
  <si>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</si>
  <si>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</si>
  <si>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</si>
  <si>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</si>
  <si>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</si>
  <si>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</si>
  <si>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</si>
  <si>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</si>
  <si>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</si>
  <si>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</si>
  <si>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</si>
  <si>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</si>
  <si>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</si>
  <si>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</si>
  <si>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</si>
  <si>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</si>
  <si>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</si>
  <si>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</si>
  <si>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</si>
  <si>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</si>
  <si>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</si>
  <si>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</si>
  <si>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</si>
  <si>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</si>
  <si>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</si>
  <si>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</si>
  <si>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</si>
  <si>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</si>
  <si>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</si>
  <si>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</si>
  <si>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</si>
  <si>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</si>
  <si>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</si>
  <si>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</si>
  <si>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</si>
  <si>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</si>
  <si>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</si>
  <si>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</si>
  <si>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</si>
  <si>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</si>
  <si>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</si>
  <si>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</si>
  <si>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</si>
  <si>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</si>
  <si>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</si>
  <si>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</si>
  <si>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</si>
  <si>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</si>
  <si>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</si>
  <si>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</si>
  <si>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</si>
  <si>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</si>
  <si>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</si>
  <si>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</si>
  <si>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</si>
  <si>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</si>
  <si>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</si>
  <si>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</si>
  <si>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</si>
  <si>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</si>
  <si>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</si>
  <si>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</si>
  <si>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</si>
  <si>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</si>
  <si>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</si>
  <si>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</si>
  <si>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</si>
  <si>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</si>
  <si>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</si>
  <si>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</si>
  <si>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</si>
  <si>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</si>
  <si>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</si>
  <si>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</si>
  <si>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</si>
  <si>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</si>
  <si>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</si>
  <si>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</si>
  <si>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</si>
  <si>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</si>
  <si>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</si>
  <si>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</si>
  <si>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</si>
  <si>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</si>
  <si>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</si>
  <si>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</si>
  <si>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</si>
  <si>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</si>
  <si>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</si>
  <si>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</si>
  <si>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</si>
  <si>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</si>
  <si>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</si>
  <si>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</si>
  <si>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</si>
  <si>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</si>
  <si>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</si>
  <si>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</si>
  <si>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</si>
  <si>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</si>
  <si>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</si>
  <si>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</si>
  <si>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</si>
  <si>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</si>
  <si>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</si>
  <si>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</si>
  <si>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</si>
  <si>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</si>
  <si>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</si>
  <si>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</si>
  <si>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</si>
  <si>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</si>
  <si>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</si>
  <si>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</si>
  <si>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</si>
  <si>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</si>
  <si>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</si>
  <si>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</si>
  <si>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</si>
  <si>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</si>
  <si>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</si>
  <si>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</si>
  <si>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</si>
  <si>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</si>
  <si>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</si>
  <si>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</si>
  <si>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</si>
  <si>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</si>
  <si>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</si>
  <si>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</si>
  <si>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</si>
  <si>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</si>
  <si>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</si>
  <si>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</si>
  <si>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</si>
  <si>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</si>
  <si>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</si>
  <si>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</si>
  <si>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</si>
  <si>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</si>
  <si>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</si>
  <si>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</si>
  <si>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</si>
  <si>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</si>
  <si>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</si>
  <si>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</si>
  <si>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</si>
  <si>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</si>
  <si>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</si>
  <si>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</si>
  <si>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</si>
  <si>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</si>
  <si>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</si>
  <si>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</si>
  <si>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</si>
  <si>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</si>
  <si>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</si>
  <si>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</si>
  <si>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</si>
  <si>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</si>
  <si>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</si>
  <si>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</si>
  <si>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</si>
  <si>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</si>
  <si>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</si>
  <si>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</si>
  <si>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</si>
  <si>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</si>
  <si>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</si>
  <si>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</si>
  <si>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</si>
  <si>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</si>
  <si>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</si>
  <si>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</si>
  <si>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</si>
  <si>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</si>
  <si>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</si>
  <si>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</si>
  <si>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</si>
  <si>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</si>
  <si>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</si>
  <si>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</si>
  <si>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</si>
  <si>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</si>
  <si>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</si>
  <si>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</si>
  <si>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</si>
  <si>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</si>
  <si>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</si>
  <si>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</si>
  <si>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</si>
  <si>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</si>
  <si>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</si>
  <si>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</si>
  <si>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</si>
  <si>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</si>
  <si>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</si>
  <si>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</si>
  <si>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</si>
  <si>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</si>
  <si>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</si>
  <si>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</si>
  <si>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</si>
  <si>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</si>
  <si>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</si>
  <si>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</si>
  <si>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</si>
  <si>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</si>
  <si>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</si>
  <si>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</si>
  <si>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</si>
  <si>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</si>
  <si>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</si>
  <si>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</si>
  <si>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</si>
  <si>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</si>
  <si>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</si>
  <si>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</si>
  <si>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</si>
  <si>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</si>
  <si>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</si>
  <si>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</si>
  <si>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</si>
  <si>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</si>
  <si>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</si>
  <si>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</si>
  <si>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</si>
  <si>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</si>
  <si>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</si>
  <si>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</si>
  <si>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</si>
  <si>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</si>
  <si>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</si>
  <si>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</si>
  <si>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</si>
  <si>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</si>
  <si>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</si>
  <si>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</si>
  <si>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</si>
  <si>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</si>
  <si>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</si>
  <si>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</si>
  <si>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</si>
  <si>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</si>
  <si>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</si>
  <si>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</si>
  <si>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</si>
  <si>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</si>
  <si>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</si>
  <si>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</si>
  <si>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</si>
  <si>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</si>
  <si>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</si>
  <si>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</si>
  <si>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</si>
  <si>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</si>
  <si>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</si>
  <si>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</si>
  <si>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</si>
  <si>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</si>
  <si>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</si>
  <si>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</si>
  <si>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</si>
  <si>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</si>
  <si>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</si>
  <si>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</si>
  <si>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</si>
  <si>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</si>
  <si>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</si>
  <si>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</si>
  <si>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</si>
  <si>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</si>
  <si>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</si>
  <si>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</si>
  <si>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</si>
  <si>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</si>
  <si>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</si>
  <si>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</si>
  <si>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</si>
  <si>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</si>
  <si>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</si>
  <si>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</si>
  <si>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</si>
  <si>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</si>
  <si>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</si>
  <si>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</si>
  <si>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</si>
  <si>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</si>
  <si>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</si>
  <si>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</si>
  <si>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</si>
  <si>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</si>
  <si>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</si>
  <si>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</si>
  <si>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</si>
  <si>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</si>
  <si>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</si>
  <si>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</si>
  <si>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</si>
  <si>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</si>
  <si>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</si>
  <si>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</si>
  <si>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</si>
  <si>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</si>
  <si>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</si>
  <si>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</si>
  <si>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</si>
  <si>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</si>
  <si>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</si>
  <si>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</si>
  <si>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</si>
  <si>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</si>
  <si>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</si>
  <si>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</si>
  <si>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</si>
  <si>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</si>
  <si>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</si>
  <si>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</si>
  <si>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</si>
  <si>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</si>
  <si>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</si>
  <si>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</si>
  <si>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</si>
  <si>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</si>
  <si>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</si>
  <si>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</si>
  <si>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</si>
  <si>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</si>
  <si>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</si>
  <si>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</si>
  <si>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</si>
  <si>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</si>
  <si>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</si>
  <si>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</si>
  <si>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</si>
  <si>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</si>
  <si>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</si>
  <si>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</si>
  <si>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</si>
  <si>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</si>
  <si>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</si>
  <si>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</si>
  <si>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</si>
  <si>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</si>
  <si>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</si>
  <si>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</si>
  <si>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</si>
  <si>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</si>
  <si>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</si>
  <si>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</si>
  <si>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</si>
  <si>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</si>
  <si>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</si>
  <si>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</si>
  <si>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</si>
  <si>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</si>
  <si>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</si>
  <si>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</si>
  <si>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</si>
  <si>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</si>
  <si>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</si>
  <si>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</si>
  <si>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</si>
  <si>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</si>
  <si>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</si>
  <si>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</si>
  <si>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</si>
  <si>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</si>
  <si>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</si>
  <si>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</si>
  <si>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</si>
  <si>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</si>
  <si>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</si>
  <si>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</si>
  <si>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</si>
  <si>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</si>
  <si>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</si>
  <si>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</si>
  <si>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</si>
  <si>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</si>
  <si>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</si>
  <si>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</si>
  <si>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</si>
  <si>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</si>
  <si>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</si>
  <si>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</si>
  <si>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</si>
  <si>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</si>
  <si>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</si>
  <si>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</si>
  <si>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</si>
  <si>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</si>
  <si>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</si>
  <si>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</si>
  <si>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</si>
  <si>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</si>
  <si>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</si>
  <si>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</si>
  <si>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</si>
  <si>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</si>
  <si>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</si>
  <si>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</si>
  <si>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</si>
  <si>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</si>
  <si>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</si>
  <si>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</si>
  <si>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</si>
  <si>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</si>
  <si>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</si>
  <si>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</si>
  <si>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</si>
  <si>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</si>
  <si>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</si>
  <si>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</si>
  <si>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</si>
  <si>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</si>
  <si>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</si>
  <si>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</si>
  <si>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</si>
  <si>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</si>
  <si>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</si>
  <si>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</si>
  <si>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</si>
  <si>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</si>
  <si>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</si>
  <si>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</si>
  <si>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</si>
  <si>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</si>
  <si>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</si>
  <si>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</si>
  <si>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</si>
  <si>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</si>
  <si>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</si>
  <si>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</si>
  <si>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</si>
  <si>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</si>
  <si>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</si>
  <si>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</si>
  <si>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</si>
  <si>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</si>
  <si>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</si>
  <si>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</si>
  <si>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</si>
  <si>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</si>
  <si>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</si>
  <si>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</si>
  <si>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</si>
  <si>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</si>
  <si>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</si>
  <si>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</si>
  <si>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</si>
  <si>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</si>
  <si>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</si>
  <si>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</si>
  <si>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</si>
  <si>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</si>
  <si>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</si>
  <si>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</si>
  <si>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</si>
  <si>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</si>
  <si>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</si>
  <si>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</si>
  <si>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</si>
  <si>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</si>
  <si>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</si>
  <si>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</si>
  <si>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</si>
  <si>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</si>
  <si>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</si>
  <si>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</si>
  <si>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</si>
  <si>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</si>
  <si>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</si>
  <si>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</si>
  <si>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</si>
  <si>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</si>
  <si>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</si>
  <si>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</si>
  <si>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</si>
  <si>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</si>
  <si>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</si>
  <si>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</si>
  <si>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</si>
  <si>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</si>
  <si>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</si>
  <si>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</si>
  <si>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</si>
  <si>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</si>
  <si>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</si>
  <si>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</si>
  <si>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</si>
  <si>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</si>
  <si>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</si>
  <si>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</si>
  <si>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</si>
  <si>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</si>
  <si>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</si>
  <si>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</si>
  <si>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</si>
  <si>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</si>
  <si>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</si>
  <si>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</si>
  <si>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</si>
  <si>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</si>
  <si>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</si>
  <si>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</si>
  <si>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</si>
  <si>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</si>
  <si>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</si>
  <si>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</si>
  <si>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</si>
  <si>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</si>
  <si>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</si>
  <si>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</si>
  <si>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</si>
  <si>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</si>
  <si>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</si>
  <si>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</si>
  <si>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</si>
  <si>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</si>
  <si>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</si>
  <si>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</si>
  <si>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</si>
  <si>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</si>
  <si>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</si>
  <si>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</si>
  <si>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</si>
  <si>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</si>
  <si>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</si>
  <si>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</si>
  <si>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</si>
  <si>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</si>
  <si>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</si>
  <si>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</si>
  <si>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</si>
  <si>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</si>
  <si>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</si>
  <si>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</si>
  <si>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</si>
  <si>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</si>
  <si>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</si>
  <si>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</si>
  <si>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</si>
  <si>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</si>
  <si>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</si>
  <si>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</si>
  <si>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</si>
  <si>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</si>
  <si>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</si>
  <si>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</si>
  <si>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</si>
  <si>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</si>
  <si>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</si>
  <si>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</si>
  <si>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</si>
  <si>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</si>
  <si>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</si>
  <si>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</si>
  <si>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</si>
  <si>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</si>
  <si>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</si>
  <si>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</si>
  <si>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</si>
  <si>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</si>
  <si>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</si>
  <si>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</si>
  <si>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</si>
  <si>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</si>
  <si>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</si>
  <si>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</si>
  <si>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</si>
  <si>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</si>
  <si>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</si>
  <si>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</si>
  <si>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</si>
  <si>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</si>
  <si>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</si>
  <si>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</si>
  <si>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</si>
  <si>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</si>
  <si>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</si>
  <si>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</si>
  <si>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</si>
  <si>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</si>
  <si>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</si>
  <si>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</si>
  <si>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</si>
  <si>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</si>
  <si>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</si>
  <si>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</si>
  <si>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</si>
  <si>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</si>
  <si>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</si>
  <si>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</si>
  <si>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</si>
  <si>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</si>
  <si>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</si>
  <si>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</si>
  <si>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</si>
  <si>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</si>
  <si>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</si>
  <si>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</si>
  <si>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</si>
  <si>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</si>
  <si>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</si>
  <si>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</si>
  <si>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</si>
  <si>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</si>
  <si>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</si>
  <si>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</si>
  <si>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</si>
  <si>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</si>
  <si>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</si>
  <si>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</si>
  <si>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</si>
  <si>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</si>
  <si>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</si>
  <si>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</si>
  <si>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</si>
  <si>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</si>
  <si>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</si>
  <si>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</si>
  <si>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</si>
  <si>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</si>
  <si>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</si>
  <si>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</si>
  <si>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</si>
  <si>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</si>
  <si>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</si>
  <si>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</si>
  <si>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</si>
  <si>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</si>
  <si>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</si>
  <si>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</si>
  <si>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</si>
  <si>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</si>
  <si>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</si>
  <si>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</si>
  <si>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</si>
  <si>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</si>
  <si>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</si>
  <si>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</si>
  <si>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</si>
  <si>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</si>
  <si>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</si>
  <si>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</si>
  <si>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</si>
  <si>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</si>
  <si>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</si>
  <si>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</si>
  <si>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</si>
  <si>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</si>
  <si>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</si>
  <si>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</si>
  <si>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</si>
  <si>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</si>
  <si>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</si>
  <si>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</si>
  <si>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</si>
  <si>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</si>
  <si>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</si>
  <si>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</si>
  <si>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</si>
  <si>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</si>
  <si>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</si>
  <si>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</si>
  <si>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</si>
  <si>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</si>
  <si>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</si>
  <si>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</si>
  <si>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</si>
  <si>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</si>
  <si>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</si>
  <si>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</si>
  <si>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</si>
  <si>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</si>
  <si>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</si>
  <si>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</si>
  <si>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</si>
  <si>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</si>
  <si>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</si>
  <si>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</si>
  <si>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</si>
  <si>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</si>
  <si>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</si>
  <si>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</si>
  <si>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</si>
  <si>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</si>
  <si>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</si>
  <si>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</si>
  <si>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</si>
  <si>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</si>
  <si>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</si>
  <si>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</si>
  <si>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</si>
  <si>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</si>
  <si>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</si>
  <si>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</si>
  <si>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</si>
  <si>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</si>
  <si>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</si>
  <si>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</si>
  <si>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</si>
  <si>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</si>
  <si>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</si>
  <si>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</si>
  <si>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</si>
  <si>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</si>
  <si>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</si>
  <si>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</si>
  <si>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</si>
  <si>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</si>
  <si>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</si>
  <si>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</si>
  <si>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</si>
  <si>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</si>
  <si>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</si>
  <si>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</si>
  <si>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</si>
  <si>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</si>
  <si>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</si>
  <si>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</si>
  <si>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</si>
  <si>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</si>
  <si>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</si>
  <si>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</si>
  <si>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</si>
  <si>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</si>
  <si>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</si>
  <si>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</si>
  <si>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</si>
  <si>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</si>
  <si>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</si>
  <si>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</si>
  <si>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</si>
  <si>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</si>
  <si>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</si>
  <si>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</si>
  <si>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</si>
  <si>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</si>
  <si>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</si>
  <si>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</si>
  <si>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</si>
  <si>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</si>
  <si>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</si>
  <si>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</si>
  <si>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</si>
  <si>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</si>
  <si>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</si>
  <si>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</si>
  <si>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</si>
  <si>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</si>
  <si>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</si>
  <si>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</si>
  <si>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</si>
  <si>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</si>
  <si>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</si>
  <si>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</si>
  <si>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</si>
  <si>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</si>
  <si>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</si>
  <si>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</si>
  <si>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</si>
  <si>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</si>
  <si>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</si>
  <si>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</si>
  <si>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</si>
  <si>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</si>
  <si>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</si>
  <si>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</si>
  <si>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</si>
  <si>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</si>
  <si>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</si>
  <si>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</si>
  <si>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</si>
  <si>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</si>
  <si>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</si>
  <si>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</si>
  <si>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</si>
  <si>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</si>
  <si>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</si>
  <si>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</si>
  <si>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</si>
  <si>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</si>
  <si>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</si>
  <si>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</si>
  <si>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</si>
  <si>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</si>
  <si>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</si>
  <si>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</si>
  <si>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</si>
  <si>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</si>
  <si>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</si>
  <si>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</si>
  <si>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</si>
  <si>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</si>
  <si>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</si>
  <si>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</si>
  <si>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</si>
  <si>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</si>
  <si>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</si>
  <si>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</si>
  <si>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</si>
  <si>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</si>
  <si>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</si>
  <si>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</si>
  <si>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</si>
  <si>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</si>
  <si>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</si>
  <si>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</si>
  <si>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</si>
  <si>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</si>
  <si>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</si>
  <si>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</si>
  <si>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</si>
  <si>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</si>
  <si>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</si>
  <si>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</si>
  <si>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</si>
  <si>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</si>
  <si>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</si>
  <si>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</si>
  <si>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</si>
  <si>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</si>
  <si>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</si>
  <si>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</si>
  <si>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</si>
  <si>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</si>
  <si>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</si>
  <si>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</si>
  <si>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</si>
  <si>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</si>
  <si>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</si>
  <si>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</si>
  <si>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</si>
  <si>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</si>
  <si>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</si>
  <si>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</si>
  <si>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</si>
  <si>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</si>
  <si>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</si>
  <si>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</si>
  <si>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</si>
  <si>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</si>
  <si>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</si>
  <si>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</si>
  <si>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</si>
  <si>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</si>
  <si>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</si>
  <si>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</si>
  <si>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</si>
  <si>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</si>
  <si>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</si>
  <si>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</si>
  <si>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</si>
  <si>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</si>
  <si>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</si>
  <si>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</si>
  <si>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</si>
  <si>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</si>
  <si>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</si>
  <si>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</si>
  <si>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</si>
  <si>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</si>
  <si>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</si>
  <si>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</si>
  <si>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</si>
  <si>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</si>
  <si>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</si>
  <si>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</si>
  <si>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</si>
  <si>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</si>
  <si>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</si>
  <si>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</si>
  <si>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</si>
  <si>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</si>
  <si>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</si>
  <si>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</si>
  <si>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</si>
  <si>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</si>
  <si>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</si>
  <si>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</si>
  <si>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</si>
  <si>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</si>
  <si>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</si>
  <si>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</si>
  <si>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</si>
  <si>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</si>
  <si>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</si>
  <si>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</si>
  <si>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</si>
  <si>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</si>
  <si>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</si>
  <si>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</si>
  <si>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</si>
  <si>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</si>
  <si>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</si>
  <si>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</si>
  <si>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</si>
  <si>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</si>
  <si>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</si>
  <si>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</si>
  <si>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</si>
  <si>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</si>
  <si>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</si>
  <si>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</si>
  <si>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</si>
  <si>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</si>
  <si>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</si>
  <si>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</si>
  <si>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</si>
  <si>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</si>
  <si>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</si>
  <si>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</si>
  <si>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</si>
  <si>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</si>
  <si>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</si>
  <si>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</si>
  <si>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</si>
  <si>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</si>
  <si>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</si>
  <si>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</si>
  <si>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</si>
  <si>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</si>
  <si>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</si>
  <si>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</si>
  <si>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</si>
  <si>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</si>
  <si>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</si>
  <si>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</si>
  <si>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</si>
  <si>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</si>
  <si>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</si>
  <si>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</si>
  <si>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</si>
  <si>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</si>
  <si>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</si>
  <si>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</si>
  <si>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</si>
  <si>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</si>
  <si>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</si>
  <si>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</si>
  <si>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</si>
  <si>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</si>
  <si>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</si>
  <si>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</si>
  <si>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</si>
  <si>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</si>
  <si>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</si>
  <si>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</si>
  <si>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</si>
  <si>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</si>
  <si>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</si>
  <si>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</si>
  <si>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</si>
  <si>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</si>
  <si>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</si>
  <si>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</si>
  <si>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</si>
  <si>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</si>
  <si>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</si>
  <si>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</si>
  <si>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</si>
  <si>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</si>
  <si>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</si>
  <si>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</si>
  <si>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</si>
  <si>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</si>
  <si>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</si>
  <si>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</si>
  <si>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</si>
  <si>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</si>
  <si>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</si>
  <si>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</si>
  <si>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</si>
  <si>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</si>
  <si>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</si>
  <si>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</si>
  <si>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</si>
  <si>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</si>
  <si>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</si>
  <si>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</si>
  <si>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</si>
  <si>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</si>
  <si>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</si>
  <si>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</si>
  <si>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</si>
  <si>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</si>
  <si>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</si>
  <si>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</si>
  <si>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</si>
  <si>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</si>
  <si>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</si>
  <si>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</si>
  <si>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</si>
  <si>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</si>
  <si>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</si>
  <si>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</si>
  <si>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</si>
  <si>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</si>
  <si>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</si>
  <si>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</si>
  <si>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</si>
  <si>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</si>
  <si>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</si>
  <si>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</si>
  <si>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</si>
  <si>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</si>
  <si>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</si>
  <si>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</si>
  <si>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</si>
  <si>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</si>
  <si>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</si>
  <si>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</si>
  <si>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</si>
  <si>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</si>
  <si>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</si>
  <si>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</si>
  <si>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</si>
  <si>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</si>
  <si>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</si>
  <si>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</si>
  <si>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</si>
  <si>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</si>
  <si>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</si>
  <si>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</si>
  <si>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</si>
  <si>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</si>
  <si>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</si>
  <si>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</si>
  <si>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</si>
  <si>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</si>
  <si>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</si>
  <si>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</si>
  <si>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</si>
  <si>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</si>
  <si>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</si>
  <si>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</si>
  <si>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</si>
  <si>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</si>
  <si>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</si>
  <si>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</si>
  <si>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</si>
  <si>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</si>
  <si>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</si>
  <si>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</si>
  <si>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</si>
  <si>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</si>
  <si>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</si>
  <si>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</si>
  <si>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</si>
  <si>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</si>
  <si>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</si>
  <si>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</si>
  <si>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</si>
  <si>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</si>
  <si>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</si>
  <si>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</si>
  <si>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</si>
  <si>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</si>
  <si>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</si>
  <si>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</si>
  <si>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</si>
  <si>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</si>
  <si>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</si>
  <si>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</si>
  <si>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</si>
  <si>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</si>
  <si>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</si>
  <si>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</si>
  <si>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</si>
  <si>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</si>
  <si>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</si>
  <si>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</si>
  <si>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</si>
  <si>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</si>
  <si>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</si>
  <si>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</si>
  <si>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</si>
  <si>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</si>
  <si>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</si>
  <si>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</si>
  <si>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</si>
  <si>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</si>
  <si>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</si>
  <si>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</si>
  <si>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</si>
  <si>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</si>
  <si>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</si>
  <si>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</si>
  <si>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</si>
  <si>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</si>
  <si>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</si>
  <si>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</si>
  <si>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</si>
  <si>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</si>
  <si>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</si>
  <si>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</si>
  <si>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</si>
  <si>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</si>
  <si>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</si>
  <si>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</si>
  <si>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</si>
  <si>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</si>
  <si>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</si>
  <si>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</si>
  <si>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</si>
  <si>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</si>
  <si>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</si>
  <si>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</si>
  <si>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</si>
  <si>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</si>
  <si>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</si>
  <si>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</si>
  <si>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</si>
  <si>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</si>
  <si>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</si>
  <si>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</si>
  <si>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</si>
  <si>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</si>
  <si>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</si>
  <si>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</si>
  <si>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</si>
  <si>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</si>
  <si>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</si>
  <si>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</si>
  <si>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</si>
  <si>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</si>
  <si>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</si>
  <si>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</si>
  <si>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</si>
  <si>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</si>
  <si>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</si>
  <si>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</si>
  <si>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</si>
  <si>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</si>
  <si>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</si>
  <si>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</si>
  <si>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</si>
  <si>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</si>
  <si>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</si>
  <si>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</si>
  <si>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</si>
  <si>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</si>
  <si>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</si>
  <si>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</si>
  <si>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</si>
  <si>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</si>
  <si>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</si>
  <si>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</si>
  <si>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</si>
  <si>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</si>
  <si>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</si>
  <si>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</si>
  <si>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</si>
  <si>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</si>
  <si>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</si>
  <si>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</si>
  <si>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</si>
  <si>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</si>
  <si>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</si>
  <si>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</si>
  <si>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</si>
  <si>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</si>
  <si>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</si>
  <si>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</si>
  <si>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</si>
  <si>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</si>
  <si>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</si>
  <si>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</si>
  <si>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</si>
  <si>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</si>
  <si>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</si>
  <si>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</si>
  <si>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</si>
  <si>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</si>
  <si>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</si>
  <si>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</si>
  <si>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</si>
  <si>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</si>
  <si>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</si>
  <si>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</si>
  <si>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</si>
  <si>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</si>
  <si>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</si>
  <si>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</si>
  <si>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</si>
  <si>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</si>
  <si>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</si>
  <si>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</si>
  <si>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</si>
  <si>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</si>
  <si>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</si>
  <si>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</si>
  <si>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</si>
  <si>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</si>
  <si>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</si>
  <si>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</si>
  <si>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</si>
  <si>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</si>
  <si>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</si>
  <si>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</si>
  <si>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</si>
  <si>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</si>
  <si>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</si>
  <si>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</si>
  <si>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</si>
  <si>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</si>
  <si>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</si>
  <si>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</si>
  <si>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</si>
  <si>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</si>
  <si>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</si>
  <si>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</si>
  <si>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</si>
  <si>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</si>
  <si>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</si>
  <si>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</si>
  <si>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</si>
  <si>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</si>
  <si>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</si>
  <si>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</si>
  <si>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</si>
  <si>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</si>
  <si>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</si>
  <si>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</si>
  <si>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</si>
  <si>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</si>
  <si>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</si>
  <si>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</si>
  <si>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</si>
  <si>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</si>
  <si>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</si>
  <si>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</si>
  <si>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</si>
  <si>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</si>
  <si>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</si>
  <si>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</si>
  <si>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</si>
  <si>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</si>
  <si>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</si>
  <si>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</si>
  <si>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</si>
  <si>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</si>
  <si>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</si>
  <si>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</si>
  <si>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</si>
  <si>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</si>
  <si>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</si>
  <si>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</si>
  <si>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</si>
  <si>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</si>
  <si>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</si>
  <si>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</si>
  <si>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</si>
  <si>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</si>
  <si>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</si>
  <si>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</si>
  <si>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</si>
  <si>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</si>
  <si>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</si>
  <si>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</si>
  <si>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</si>
  <si>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</si>
  <si>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</si>
  <si>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</si>
  <si>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</si>
  <si>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</si>
  <si>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</si>
  <si>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</si>
  <si>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</si>
  <si>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</si>
  <si>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</si>
  <si>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</si>
  <si>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</si>
  <si>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</si>
  <si>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</si>
  <si>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</si>
  <si>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</si>
  <si>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</si>
  <si>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</si>
  <si>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</si>
  <si>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</si>
  <si>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</si>
  <si>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</si>
  <si>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</si>
  <si>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</si>
  <si>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</si>
  <si>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</si>
  <si>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</si>
  <si>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</si>
  <si>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</si>
  <si>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</si>
  <si>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</si>
  <si>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</si>
  <si>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</si>
  <si>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</si>
  <si>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</si>
  <si>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</si>
  <si>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</si>
  <si>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</si>
  <si>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</si>
  <si>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</si>
  <si>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</si>
  <si>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</si>
  <si>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</si>
  <si>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</si>
  <si>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</si>
  <si>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</si>
  <si>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</si>
  <si>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</si>
  <si>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</si>
  <si>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</si>
  <si>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</si>
  <si>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</si>
  <si>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</si>
  <si>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</si>
  <si>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</si>
  <si>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</si>
  <si>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</si>
  <si>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</si>
  <si>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</si>
  <si>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</si>
  <si>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</si>
  <si>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</si>
  <si>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</si>
  <si>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</si>
  <si>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</si>
  <si>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</si>
  <si>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</si>
  <si>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</si>
  <si>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</si>
  <si>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</si>
  <si>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</si>
  <si>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</si>
  <si>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</si>
  <si>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</si>
  <si>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</si>
  <si>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</si>
  <si>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</si>
  <si>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</si>
  <si>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</si>
  <si>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</si>
  <si>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</si>
  <si>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</si>
  <si>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</si>
  <si>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</si>
  <si>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</si>
  <si>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</si>
  <si>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</si>
  <si>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</si>
  <si>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</si>
  <si>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</si>
  <si>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</si>
  <si>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</si>
  <si>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</si>
  <si>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</si>
  <si>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</si>
  <si>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</si>
  <si>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</si>
  <si>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</si>
  <si>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</si>
  <si>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</si>
  <si>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</si>
  <si>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</si>
  <si>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</si>
  <si>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</si>
  <si>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</si>
  <si>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</si>
  <si>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</si>
  <si>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</si>
  <si>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</si>
  <si>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</si>
  <si>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</si>
  <si>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</si>
  <si>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</si>
  <si>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</si>
  <si>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</si>
  <si>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</si>
  <si>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</si>
  <si>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</si>
  <si>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</si>
  <si>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</si>
  <si>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</si>
  <si>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</si>
  <si>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</si>
  <si>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</si>
  <si>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</si>
  <si>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</si>
  <si>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</si>
  <si>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</si>
  <si>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</si>
  <si>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</si>
  <si>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</si>
  <si>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</si>
  <si>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</si>
  <si>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</si>
  <si>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</si>
  <si>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</si>
  <si>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</si>
  <si>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</si>
  <si>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</si>
  <si>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</si>
  <si>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</si>
  <si>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</si>
  <si>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</si>
  <si>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</si>
  <si>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</si>
  <si>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</si>
  <si>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</si>
  <si>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</si>
  <si>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</si>
  <si>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</si>
  <si>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</si>
  <si>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</si>
  <si>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</si>
  <si>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</si>
  <si>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</si>
  <si>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</si>
  <si>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</si>
  <si>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</si>
  <si>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</si>
  <si>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</si>
  <si>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</si>
  <si>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</si>
  <si>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</si>
  <si>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</si>
  <si>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</si>
  <si>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</si>
  <si>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</si>
  <si>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</si>
  <si>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</si>
  <si>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</si>
  <si>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</si>
  <si>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</si>
  <si>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</si>
  <si>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</si>
  <si>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</si>
  <si>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</si>
  <si>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</si>
  <si>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</si>
  <si>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</si>
  <si>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</si>
  <si>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</si>
  <si>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</si>
  <si>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</si>
  <si>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</si>
  <si>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</si>
  <si>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</si>
  <si>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</si>
  <si>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</si>
  <si>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</si>
  <si>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</si>
  <si>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</si>
  <si>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</si>
  <si>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</si>
  <si>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</si>
  <si>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</si>
  <si>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</si>
  <si>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</si>
  <si>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</si>
  <si>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</si>
  <si>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</si>
  <si>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</si>
  <si>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</si>
  <si>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</si>
  <si>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</si>
  <si>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</si>
  <si>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</si>
  <si>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</si>
  <si>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</si>
  <si>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</si>
  <si>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</si>
  <si>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</si>
  <si>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</si>
  <si>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</si>
  <si>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</si>
  <si>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</si>
  <si>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</si>
  <si>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</si>
  <si>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</si>
  <si>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</si>
  <si>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</si>
  <si>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</si>
  <si>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</si>
  <si>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</si>
  <si>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</si>
  <si>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</si>
  <si>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</si>
  <si>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</si>
  <si>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</si>
  <si>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</si>
  <si>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</si>
  <si>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</si>
  <si>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</si>
  <si>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</si>
  <si>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</si>
  <si>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</si>
  <si>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</si>
  <si>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</si>
  <si>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</si>
  <si>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</si>
  <si>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</si>
  <si>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</si>
  <si>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</si>
  <si>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</si>
  <si>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</si>
  <si>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</si>
  <si>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</si>
  <si>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</si>
  <si>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</si>
  <si>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</si>
  <si>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</si>
  <si>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</si>
  <si>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</si>
  <si>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</si>
  <si>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</si>
  <si>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</si>
  <si>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</si>
  <si>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</si>
  <si>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</si>
  <si>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</si>
  <si>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</si>
  <si>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</si>
  <si>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</si>
  <si>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</si>
  <si>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</si>
  <si>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</si>
  <si>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</si>
  <si>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</si>
  <si>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</si>
  <si>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</si>
  <si>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</si>
  <si>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</si>
  <si>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</si>
  <si>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</si>
  <si>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</si>
  <si>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</si>
  <si>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</si>
  <si>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</si>
  <si>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</si>
  <si>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</si>
  <si>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</si>
  <si>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</si>
  <si>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</si>
  <si>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</si>
  <si>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</si>
  <si>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</si>
  <si>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</si>
  <si>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</si>
  <si>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</si>
  <si>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</si>
  <si>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</si>
  <si>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</si>
  <si>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</si>
  <si>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</si>
  <si>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</si>
  <si>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</si>
  <si>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</si>
  <si>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</si>
  <si>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</si>
  <si>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</si>
  <si>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</si>
  <si>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</si>
  <si>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</si>
  <si>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</si>
  <si>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</si>
  <si>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</si>
  <si>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</si>
  <si>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</si>
  <si>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</si>
  <si>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</si>
  <si>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</si>
  <si>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</si>
  <si>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</si>
  <si>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</si>
  <si>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</si>
  <si>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</si>
  <si>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</si>
  <si>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</si>
  <si>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</si>
  <si>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</si>
  <si>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</si>
  <si>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</si>
  <si>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</si>
  <si>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</si>
  <si>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</si>
  <si>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</si>
  <si>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</si>
  <si>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</si>
  <si>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</si>
  <si>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</si>
  <si>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</si>
  <si>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</si>
  <si>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</si>
  <si>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</si>
  <si>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</si>
  <si>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</si>
  <si>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</si>
  <si>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</si>
  <si>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</si>
  <si>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</si>
  <si>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</si>
  <si>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</si>
  <si>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</si>
  <si>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</si>
  <si>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</si>
  <si>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</si>
  <si>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</si>
  <si>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</si>
  <si>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</si>
  <si>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</si>
  <si>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</si>
  <si>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</si>
  <si>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</si>
  <si>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</si>
  <si>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</si>
  <si>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</si>
  <si>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</si>
  <si>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</si>
  <si>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</si>
  <si>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</si>
  <si>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</si>
  <si>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</si>
  <si>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</si>
  <si>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</si>
  <si>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</si>
  <si>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</si>
  <si>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</si>
  <si>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</si>
  <si>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</si>
  <si>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</si>
  <si>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</si>
  <si>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</si>
  <si>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</si>
  <si>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</si>
  <si>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</si>
  <si>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</si>
  <si>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</si>
  <si>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</si>
  <si>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</si>
  <si>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</si>
  <si>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</si>
  <si>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</si>
  <si>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</si>
  <si>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</si>
  <si>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</si>
  <si>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</si>
  <si>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</si>
  <si>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</si>
  <si>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</si>
  <si>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</si>
  <si>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</si>
  <si>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</si>
  <si>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</si>
  <si>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</si>
  <si>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</si>
  <si>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</si>
  <si>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</si>
  <si>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</si>
  <si>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</si>
  <si>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</si>
  <si>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</si>
  <si>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</si>
  <si>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</si>
  <si>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</si>
  <si>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</si>
  <si>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</si>
  <si>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</si>
  <si>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</si>
  <si>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</si>
  <si>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</si>
  <si>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</si>
  <si>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</si>
  <si>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</si>
  <si>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</si>
  <si>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</si>
  <si>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</si>
  <si>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</si>
  <si>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</si>
  <si>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</si>
  <si>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</si>
  <si>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</si>
  <si>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</si>
  <si>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</si>
  <si>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</si>
  <si>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</si>
  <si>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</si>
  <si>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</si>
  <si>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</si>
  <si>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</si>
  <si>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</si>
  <si>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</si>
  <si>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</si>
  <si>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</si>
  <si>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</si>
  <si>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</si>
  <si>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</si>
  <si>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</si>
  <si>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</si>
  <si>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</si>
  <si>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</si>
  <si>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</si>
  <si>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</si>
  <si>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</si>
  <si>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</si>
  <si>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</si>
  <si>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</si>
  <si>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</si>
  <si>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</si>
  <si>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</si>
  <si>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</si>
  <si>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</si>
  <si>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</si>
  <si>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</si>
  <si>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</si>
  <si>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</si>
  <si>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</si>
  <si>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</si>
  <si>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</si>
  <si>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</si>
  <si>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</si>
  <si>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</si>
  <si>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</si>
  <si>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</si>
  <si>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</si>
  <si>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</si>
  <si>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</si>
  <si>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</si>
  <si>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</si>
  <si>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</si>
  <si>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</si>
  <si>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</si>
  <si>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</si>
  <si>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</si>
  <si>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</si>
  <si>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</si>
  <si>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</si>
  <si>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</si>
  <si>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</si>
  <si>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</si>
  <si>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</si>
  <si>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</si>
  <si>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</si>
  <si>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</si>
  <si>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</si>
  <si>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</si>
  <si>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</si>
  <si>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</si>
  <si>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</si>
  <si>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</si>
  <si>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</si>
  <si>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</si>
  <si>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</si>
  <si>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</si>
  <si>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</si>
  <si>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</si>
  <si>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</si>
  <si>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</si>
  <si>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</si>
  <si>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</si>
  <si>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</si>
  <si>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</si>
  <si>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</si>
  <si>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</si>
  <si>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</si>
  <si>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</si>
  <si>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</si>
  <si>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</si>
  <si>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</si>
  <si>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</si>
  <si>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</si>
  <si>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</si>
  <si>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</si>
  <si>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</si>
  <si>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</si>
  <si>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</si>
  <si>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</si>
  <si>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</si>
  <si>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</si>
  <si>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</si>
  <si>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</si>
  <si>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</si>
  <si>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</si>
  <si>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</si>
  <si>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</si>
  <si>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</si>
  <si>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</si>
  <si>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</si>
  <si>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</si>
  <si>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</si>
  <si>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</si>
  <si>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</si>
  <si>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</si>
  <si>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</si>
  <si>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</si>
  <si>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</si>
  <si>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</si>
  <si>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</si>
  <si>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</si>
  <si>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</si>
  <si>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</si>
  <si>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</si>
  <si>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</si>
  <si>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</si>
  <si>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</si>
  <si>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</si>
  <si>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</si>
  <si>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</si>
  <si>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</si>
  <si>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</si>
  <si>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</si>
  <si>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</si>
  <si>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</si>
  <si>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</si>
  <si>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</si>
  <si>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</si>
  <si>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</si>
  <si>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</si>
  <si>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</si>
  <si>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</si>
  <si>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</si>
  <si>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</si>
  <si>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</si>
  <si>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</si>
  <si>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</si>
  <si>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</si>
  <si>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</si>
  <si>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</si>
  <si>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</si>
  <si>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</si>
  <si>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</si>
  <si>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</si>
  <si>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</si>
  <si>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</si>
  <si>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</si>
  <si>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</si>
  <si>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</si>
  <si>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</si>
  <si>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</si>
  <si>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</si>
  <si>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</si>
  <si>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</si>
  <si>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</si>
  <si>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</si>
  <si>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</si>
  <si>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</si>
  <si>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</si>
  <si>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</si>
  <si>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</si>
  <si>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</si>
  <si>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</si>
  <si>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</si>
  <si>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</si>
  <si>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</si>
  <si>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</si>
  <si>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</si>
  <si>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</si>
  <si>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</si>
  <si>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</si>
  <si>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</si>
  <si>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</si>
  <si>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</si>
  <si>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</si>
  <si>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</si>
  <si>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</si>
  <si>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</si>
  <si>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</si>
  <si>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</si>
  <si>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</si>
  <si>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</si>
  <si>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</si>
  <si>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</si>
  <si>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</si>
  <si>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</si>
  <si>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</si>
  <si>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</si>
  <si>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</si>
  <si>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</si>
  <si>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</si>
  <si>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</si>
  <si>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</si>
  <si>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</si>
  <si>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</si>
  <si>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</si>
  <si>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</si>
  <si>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</si>
  <si>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</si>
  <si>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</si>
  <si>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</si>
  <si>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</si>
  <si>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</si>
  <si>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</si>
  <si>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</si>
  <si>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</si>
  <si>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</si>
  <si>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</si>
  <si>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</si>
  <si>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</si>
  <si>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</si>
  <si>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</si>
  <si>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</si>
  <si>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</si>
  <si>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</si>
  <si>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</si>
  <si>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</si>
  <si>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</si>
  <si>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</si>
  <si>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</si>
  <si>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</si>
  <si>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</si>
  <si>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</si>
  <si>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</si>
  <si>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</si>
  <si>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</si>
  <si>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</si>
  <si>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</si>
  <si>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</si>
  <si>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</si>
  <si>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</si>
  <si>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</si>
  <si>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</si>
  <si>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</si>
  <si>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</si>
  <si>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</si>
  <si>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</si>
  <si>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</si>
  <si>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</si>
  <si>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</si>
  <si>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</si>
  <si>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</si>
  <si>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</si>
  <si>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</si>
  <si>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</si>
  <si>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</si>
  <si>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</si>
  <si>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</si>
  <si>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</si>
  <si>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</si>
  <si>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</si>
  <si>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</si>
  <si>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</si>
  <si>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</si>
  <si>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</si>
  <si>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</si>
  <si>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</si>
  <si>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</si>
  <si>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</si>
  <si>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</si>
  <si>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</si>
  <si>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</si>
  <si>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</si>
  <si>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</si>
  <si>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</si>
  <si>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</si>
  <si>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</si>
  <si>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</si>
  <si>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</si>
  <si>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</si>
  <si>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</si>
  <si>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</si>
  <si>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</si>
  <si>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</si>
  <si>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</si>
  <si>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</si>
  <si>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</si>
  <si>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</si>
  <si>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</si>
  <si>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</si>
  <si>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</si>
  <si>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</si>
  <si>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</si>
  <si>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</si>
  <si>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</si>
  <si>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</si>
  <si>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</si>
  <si>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</si>
  <si>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</si>
  <si>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</si>
  <si>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</si>
  <si>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</si>
  <si>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</si>
  <si>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</si>
  <si>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</si>
  <si>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</si>
  <si>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</si>
  <si>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</si>
  <si>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</si>
  <si>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</si>
  <si>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</si>
  <si>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</si>
  <si>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</si>
  <si>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</si>
  <si>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</si>
  <si>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</si>
  <si>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</si>
  <si>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</si>
  <si>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</si>
  <si>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</si>
  <si>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</si>
  <si>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</si>
  <si>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</si>
  <si>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</si>
  <si>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</si>
  <si>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</si>
  <si>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</si>
  <si>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</si>
  <si>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</si>
  <si>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</si>
  <si>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</si>
  <si>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</si>
  <si>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</si>
  <si>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</si>
  <si>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</si>
  <si>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</si>
  <si>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</si>
  <si>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</si>
  <si>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</si>
  <si>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</si>
  <si>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</si>
  <si>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</si>
  <si>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</si>
  <si>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</si>
  <si>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</si>
  <si>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</si>
  <si>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</si>
  <si>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</si>
  <si>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</si>
  <si>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</si>
  <si>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</si>
  <si>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</si>
  <si>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</si>
  <si>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</si>
  <si>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</si>
  <si>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</si>
  <si>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</si>
  <si>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</si>
  <si>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</si>
  <si>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</si>
  <si>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</si>
  <si>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</si>
  <si>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</si>
  <si>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</si>
  <si>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</si>
  <si>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</si>
  <si>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</si>
  <si>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</si>
  <si>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</si>
  <si>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</si>
  <si>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</si>
  <si>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</si>
  <si>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</si>
  <si>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</si>
  <si>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</si>
  <si>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</si>
  <si>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</si>
  <si>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</si>
  <si>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</si>
  <si>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</si>
  <si>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</si>
  <si>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</si>
  <si>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</si>
  <si>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</si>
  <si>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</si>
  <si>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</si>
  <si>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</si>
  <si>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</si>
  <si>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</si>
  <si>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</si>
  <si>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</si>
  <si>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</si>
  <si>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</si>
  <si>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</si>
  <si>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</si>
  <si>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</si>
  <si>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</si>
  <si>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</si>
  <si>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</si>
  <si>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</si>
  <si>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</si>
  <si>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</si>
  <si>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</si>
  <si>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</si>
  <si>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</si>
  <si>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</si>
  <si>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</si>
  <si>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</si>
  <si>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</si>
  <si>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</si>
  <si>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</si>
  <si>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</si>
  <si>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</si>
  <si>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</si>
  <si>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</si>
  <si>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</si>
  <si>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</si>
  <si>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</si>
  <si>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</si>
  <si>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</si>
  <si>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</si>
  <si>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</si>
  <si>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</si>
  <si>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</si>
  <si>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</si>
  <si>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</si>
  <si>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</si>
  <si>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</si>
  <si>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</si>
  <si>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</si>
  <si>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</si>
  <si>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</si>
  <si>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</si>
  <si>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</si>
  <si>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</si>
  <si>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</si>
  <si>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</si>
  <si>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</si>
  <si>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</si>
  <si>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</si>
  <si>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</si>
  <si>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</si>
  <si>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</si>
  <si>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</si>
  <si>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</si>
  <si>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</si>
  <si>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</si>
  <si>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</si>
  <si>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</si>
  <si>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</si>
  <si>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</si>
  <si>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</si>
  <si>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</si>
  <si>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</si>
  <si>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</si>
  <si>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</si>
  <si>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</si>
  <si>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</si>
  <si>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</si>
  <si>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</si>
  <si>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</si>
  <si>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</si>
  <si>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</si>
  <si>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</si>
  <si>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</si>
  <si>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</si>
  <si>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</si>
  <si>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</si>
  <si>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</si>
  <si>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</si>
  <si>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</si>
  <si>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</si>
  <si>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</si>
  <si>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</si>
  <si>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</si>
  <si>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</si>
  <si>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</si>
  <si>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</si>
  <si>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</si>
  <si>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</si>
  <si>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</si>
  <si>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</si>
  <si>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</si>
  <si>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</si>
  <si>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</si>
  <si>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</si>
  <si>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</si>
  <si>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</si>
  <si>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</si>
  <si>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</si>
  <si>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</si>
  <si>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</si>
  <si>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</si>
  <si>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</si>
  <si>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</si>
  <si>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</si>
  <si>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</si>
  <si>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</si>
  <si>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</si>
  <si>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</si>
  <si>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</si>
  <si>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</si>
  <si>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</si>
  <si>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</si>
  <si>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</si>
  <si>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</si>
  <si>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</si>
  <si>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</si>
  <si>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</si>
  <si>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</si>
  <si>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</si>
  <si>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</si>
  <si>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</si>
  <si>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</si>
  <si>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</si>
  <si>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</si>
  <si>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</si>
  <si>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</si>
  <si>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</si>
  <si>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</si>
  <si>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</si>
  <si>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</si>
  <si>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</si>
  <si>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</si>
  <si>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</si>
  <si>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</si>
  <si>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</si>
  <si>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</si>
  <si>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</si>
  <si>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</si>
  <si>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</si>
  <si>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</si>
  <si>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</si>
  <si>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</si>
  <si>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</si>
  <si>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</si>
  <si>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</si>
  <si>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</si>
  <si>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</si>
  <si>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</si>
  <si>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</si>
  <si>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</si>
  <si>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</si>
  <si>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</si>
  <si>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</si>
  <si>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</si>
  <si>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</si>
  <si>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</si>
  <si>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</si>
  <si>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</si>
  <si>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</si>
  <si>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</si>
  <si>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</si>
  <si>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</si>
  <si>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</si>
  <si>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</si>
  <si>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</si>
  <si>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</si>
  <si>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</si>
  <si>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</si>
  <si>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</si>
  <si>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</si>
  <si>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</si>
  <si>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</si>
  <si>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</si>
  <si>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</si>
  <si>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</si>
  <si>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</si>
  <si>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</si>
  <si>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</si>
  <si>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</si>
  <si>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</si>
  <si>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</si>
  <si>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</si>
  <si>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</si>
  <si>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</si>
  <si>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</si>
  <si>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</si>
  <si>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</si>
  <si>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</si>
  <si>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</si>
  <si>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</si>
  <si>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</si>
  <si>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</si>
  <si>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</si>
  <si>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</si>
  <si>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</si>
  <si>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</si>
  <si>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</si>
  <si>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</si>
  <si>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</si>
  <si>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</si>
  <si>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</si>
  <si>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</si>
  <si>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</si>
  <si>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</si>
  <si>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</si>
  <si>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</si>
  <si>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</si>
  <si>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</si>
  <si>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</si>
  <si>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</si>
  <si>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</si>
  <si>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</si>
  <si>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</si>
  <si>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</si>
  <si>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</si>
  <si>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</si>
  <si>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</si>
  <si>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</si>
  <si>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</si>
  <si>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</si>
  <si>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</si>
  <si>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</si>
  <si>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</si>
  <si>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</si>
  <si>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</si>
  <si>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</si>
  <si>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</si>
  <si>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</si>
  <si>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</si>
  <si>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</si>
  <si>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</si>
  <si>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</si>
  <si>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</si>
  <si>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</si>
  <si>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</si>
  <si>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</si>
  <si>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</si>
  <si>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</si>
  <si>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</si>
  <si>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</si>
  <si>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</si>
  <si>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</si>
  <si>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</si>
  <si>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</si>
  <si>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</si>
  <si>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</si>
  <si>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</si>
  <si>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</si>
  <si>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</si>
  <si>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</si>
  <si>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</si>
  <si>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</si>
  <si>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</si>
  <si>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</si>
  <si>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</si>
  <si>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</si>
  <si>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</si>
  <si>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</si>
  <si>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</si>
  <si>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</si>
  <si>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</si>
  <si>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</si>
  <si>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</si>
  <si>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</si>
  <si>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</si>
  <si>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</si>
  <si>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</si>
  <si>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</si>
  <si>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</si>
  <si>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</si>
  <si>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</si>
  <si>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</si>
  <si>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</si>
  <si>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</si>
  <si>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</si>
  <si>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</si>
  <si>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</si>
  <si>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</si>
  <si>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</si>
  <si>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</si>
  <si>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</si>
  <si>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</si>
  <si>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</si>
  <si>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</si>
  <si>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</si>
  <si>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</si>
  <si>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</si>
  <si>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</si>
  <si>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</si>
  <si>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</si>
  <si>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</si>
  <si>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</si>
  <si>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</si>
  <si>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</si>
  <si>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</si>
  <si>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</si>
  <si>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</si>
  <si>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</si>
  <si>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</si>
  <si>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</si>
  <si>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</si>
  <si>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</si>
  <si>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</si>
  <si>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</si>
  <si>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</si>
  <si>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</si>
  <si>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</si>
  <si>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</si>
  <si>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</si>
  <si>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</si>
  <si>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</si>
  <si>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</si>
  <si>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</si>
  <si>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</si>
  <si>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</si>
  <si>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</si>
  <si>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</si>
  <si>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</si>
  <si>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</si>
  <si>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</si>
  <si>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</si>
  <si>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</si>
  <si>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</si>
  <si>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</si>
  <si>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</si>
  <si>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</si>
  <si>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</si>
  <si>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</si>
  <si>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</si>
  <si>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</si>
  <si>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</si>
  <si>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</si>
  <si>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</si>
  <si>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</si>
  <si>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</si>
  <si>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</si>
  <si>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</si>
  <si>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</si>
  <si>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</si>
  <si>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</si>
  <si>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</si>
  <si>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</si>
  <si>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</si>
  <si>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</si>
  <si>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</si>
  <si>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</si>
  <si>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</si>
  <si>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</si>
  <si>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</si>
  <si>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</si>
  <si>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</si>
  <si>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</si>
  <si>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</si>
  <si>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</si>
  <si>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</si>
  <si>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</si>
  <si>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</si>
  <si>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</si>
  <si>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</si>
  <si>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</si>
  <si>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</si>
  <si>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</si>
  <si>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</si>
  <si>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</si>
  <si>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</si>
  <si>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</si>
  <si>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</si>
  <si>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</si>
  <si>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</si>
  <si>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</si>
  <si>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</si>
  <si>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</si>
  <si>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</si>
  <si>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</si>
  <si>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</si>
  <si>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</si>
  <si>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</si>
  <si>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</si>
  <si>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</si>
  <si>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</si>
  <si>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</si>
  <si>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</si>
  <si>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</si>
  <si>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</si>
  <si>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</si>
  <si>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</si>
  <si>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</si>
  <si>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</si>
  <si>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</si>
  <si>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</si>
  <si>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</si>
  <si>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</si>
  <si>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</si>
  <si>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</si>
  <si>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</si>
  <si>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</si>
  <si>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</si>
  <si>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</si>
  <si>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</si>
  <si>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</si>
  <si>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</si>
  <si>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</si>
  <si>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</si>
  <si>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</si>
  <si>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</si>
  <si>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</si>
  <si>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</si>
  <si>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</si>
  <si>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</si>
  <si>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</si>
  <si>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</si>
  <si>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</si>
  <si>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</si>
  <si>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</si>
  <si>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</si>
  <si>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</si>
  <si>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</si>
  <si>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</si>
  <si>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</si>
  <si>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</si>
  <si>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</si>
  <si>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</si>
  <si>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</si>
  <si>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</si>
  <si>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</si>
  <si>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</si>
  <si>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</si>
  <si>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</si>
  <si>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</si>
  <si>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</si>
  <si>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</si>
  <si>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</si>
  <si>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</si>
  <si>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</si>
  <si>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</si>
  <si>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</si>
  <si>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</si>
  <si>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</si>
  <si>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</si>
  <si>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</si>
  <si>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</si>
  <si>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</si>
  <si>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</si>
  <si>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</si>
  <si>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</si>
  <si>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</si>
  <si>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</si>
  <si>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</si>
  <si>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</si>
  <si>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</si>
  <si>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</si>
  <si>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</si>
  <si>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</si>
  <si>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</si>
  <si>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</si>
  <si>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</si>
  <si>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</si>
  <si>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</si>
  <si>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</si>
  <si>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</si>
  <si>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</si>
  <si>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</si>
  <si>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</si>
  <si>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</si>
  <si>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</si>
  <si>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</si>
  <si>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</si>
  <si>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</si>
  <si>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</si>
  <si>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</si>
  <si>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</si>
  <si>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</si>
  <si>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</si>
  <si>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</si>
  <si>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</si>
  <si>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</si>
  <si>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</si>
  <si>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</si>
  <si>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</si>
  <si>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</si>
  <si>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</si>
  <si>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</si>
  <si>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</si>
  <si>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</si>
  <si>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</si>
  <si>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</si>
  <si>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</si>
  <si>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</si>
  <si>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</si>
  <si>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</si>
  <si>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</si>
  <si>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</si>
  <si>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</si>
  <si>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</si>
  <si>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</si>
  <si>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</si>
  <si>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</si>
  <si>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</si>
  <si>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</si>
  <si>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</si>
  <si>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</si>
  <si>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</si>
  <si>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</si>
  <si>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</si>
  <si>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</si>
  <si>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</si>
  <si>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</si>
  <si>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</si>
  <si>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</si>
  <si>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</si>
  <si>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</si>
  <si>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</si>
  <si>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</si>
  <si>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</si>
  <si>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</si>
  <si>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</si>
  <si>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</si>
  <si>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</si>
  <si>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</si>
  <si>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</si>
  <si>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</si>
  <si>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</si>
  <si>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</si>
  <si>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</si>
  <si>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</si>
  <si>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</si>
  <si>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</si>
  <si>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</si>
  <si>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</si>
  <si>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</si>
  <si>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</si>
  <si>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</si>
  <si>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</si>
  <si>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</si>
  <si>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</si>
  <si>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</si>
  <si>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</si>
  <si>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</si>
  <si>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</si>
  <si>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</si>
  <si>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</si>
  <si>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</si>
  <si>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</si>
  <si>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</si>
  <si>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</si>
  <si>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</si>
  <si>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</si>
  <si>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</si>
  <si>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</si>
  <si>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</si>
  <si>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</si>
  <si>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</si>
  <si>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</si>
  <si>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</si>
  <si>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</si>
  <si>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</si>
  <si>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</si>
  <si>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</si>
  <si>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</si>
  <si>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</si>
  <si>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</si>
  <si>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</si>
  <si>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</si>
  <si>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</si>
  <si>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</si>
  <si>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</si>
  <si>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</si>
  <si>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</si>
  <si>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</si>
  <si>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</si>
  <si>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</si>
  <si>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</si>
  <si>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</si>
  <si>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</si>
  <si>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</si>
  <si>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</si>
  <si>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</si>
  <si>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</si>
  <si>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</si>
  <si>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</si>
  <si>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</si>
  <si>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</si>
  <si>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</si>
  <si>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</si>
  <si>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</si>
  <si>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</si>
  <si>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</si>
  <si>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</si>
  <si>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</si>
  <si>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</si>
  <si>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</si>
  <si>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</si>
  <si>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</si>
  <si>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</si>
  <si>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</si>
  <si>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</si>
  <si>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</si>
  <si>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</si>
  <si>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</si>
  <si>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</si>
  <si>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</si>
  <si>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</si>
  <si>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</si>
  <si>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</si>
  <si>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</si>
  <si>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</si>
  <si>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</si>
  <si>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</si>
  <si>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</si>
  <si>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</si>
  <si>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</si>
  <si>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</si>
  <si>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</si>
  <si>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</si>
  <si>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</si>
  <si>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</si>
  <si>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</si>
  <si>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</si>
  <si>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</si>
  <si>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</si>
  <si>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</si>
  <si>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</si>
  <si>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</si>
  <si>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</si>
  <si>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</si>
  <si>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</si>
  <si>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</si>
  <si>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</si>
  <si>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</si>
  <si>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</si>
  <si>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</si>
  <si>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</si>
  <si>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</si>
  <si>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</si>
  <si>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</si>
  <si>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</si>
  <si>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</si>
  <si>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</si>
  <si>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</si>
  <si>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</si>
  <si>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</si>
  <si>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</si>
  <si>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</si>
  <si>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</si>
  <si>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</si>
  <si>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</si>
  <si>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</si>
  <si>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</si>
  <si>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</si>
  <si>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</si>
  <si>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</si>
  <si>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</si>
  <si>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</si>
  <si>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</si>
  <si>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</si>
  <si>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</si>
  <si>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</si>
  <si>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</si>
  <si>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</si>
  <si>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</si>
  <si>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</si>
  <si>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</si>
  <si>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</si>
  <si>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</si>
  <si>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</si>
  <si>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</si>
  <si>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</si>
  <si>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</si>
  <si>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</si>
  <si>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</si>
  <si>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</si>
  <si>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</si>
  <si>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</si>
  <si>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</si>
  <si>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</si>
  <si>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</si>
  <si>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</si>
  <si>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</si>
  <si>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</si>
  <si>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</si>
  <si>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</si>
  <si>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</si>
  <si>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</si>
  <si>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</si>
  <si>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</si>
  <si>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</si>
  <si>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</si>
  <si>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</si>
  <si>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</si>
  <si>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</si>
  <si>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</si>
  <si>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</si>
  <si>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</si>
  <si>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</si>
  <si>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</si>
  <si>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</si>
  <si>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</si>
  <si>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</si>
  <si>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</si>
  <si>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</si>
  <si>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</si>
  <si>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</si>
  <si>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</si>
  <si>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</si>
  <si>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</si>
  <si>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</si>
  <si>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</si>
  <si>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</si>
  <si>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</si>
  <si>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</si>
  <si>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</si>
  <si>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</si>
  <si>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</si>
  <si>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</si>
  <si>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</si>
  <si>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</si>
  <si>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</si>
  <si>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</si>
  <si>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</si>
  <si>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</si>
  <si>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</si>
  <si>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</si>
  <si>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</si>
  <si>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</si>
  <si>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</si>
  <si>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</si>
  <si>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</si>
  <si>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</si>
  <si>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</si>
  <si>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</si>
  <si>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</si>
  <si>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</si>
  <si>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</si>
  <si>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</si>
  <si>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</si>
  <si>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</si>
  <si>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</si>
  <si>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</si>
  <si>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</si>
  <si>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</si>
  <si>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</si>
  <si>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</si>
  <si>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</si>
  <si>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</si>
  <si>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</si>
  <si>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</si>
  <si>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</si>
  <si>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</si>
  <si>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</si>
  <si>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</si>
  <si>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</si>
  <si>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</si>
  <si>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</si>
  <si>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</si>
  <si>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</si>
  <si>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</si>
  <si>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</si>
  <si>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</si>
  <si>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</si>
  <si>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</si>
  <si>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</si>
  <si>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</si>
  <si>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</si>
  <si>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</si>
  <si>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</si>
  <si>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</si>
  <si>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</si>
  <si>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</si>
  <si>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</si>
  <si>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</si>
  <si>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</si>
  <si>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</si>
  <si>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</si>
  <si>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</si>
  <si>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</si>
  <si>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</si>
  <si>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</si>
  <si>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</si>
  <si>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</si>
  <si>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</si>
  <si>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</si>
  <si>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</si>
  <si>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</si>
  <si>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</si>
  <si>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</si>
  <si>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</si>
  <si>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</si>
  <si>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</si>
  <si>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</si>
  <si>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</si>
  <si>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</si>
  <si>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</si>
  <si>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</si>
  <si>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</si>
  <si>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</si>
  <si>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</si>
  <si>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</si>
  <si>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</si>
  <si>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</si>
  <si>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</si>
  <si>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</si>
  <si>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</si>
  <si>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</si>
  <si>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</si>
  <si>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</si>
  <si>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</si>
  <si>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</si>
  <si>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</si>
  <si>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</si>
  <si>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</si>
  <si>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</si>
  <si>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</si>
  <si>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</si>
  <si>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</si>
  <si>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</si>
  <si>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</si>
  <si>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</si>
  <si>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</si>
  <si>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</si>
  <si>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</si>
  <si>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</si>
  <si>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</si>
  <si>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</si>
  <si>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</si>
  <si>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</si>
  <si>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</si>
  <si>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</si>
  <si>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</si>
  <si>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</si>
  <si>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</si>
  <si>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</si>
  <si>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</si>
  <si>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</si>
  <si>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</si>
  <si>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</si>
  <si>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</si>
  <si>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</si>
  <si>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</si>
  <si>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</si>
  <si>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</si>
  <si>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</si>
  <si>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</si>
  <si>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</si>
  <si>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</si>
  <si>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</si>
  <si>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</si>
  <si>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</si>
  <si>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</si>
  <si>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</si>
  <si>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</si>
  <si>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</si>
  <si>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</si>
  <si>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</si>
  <si>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</si>
  <si>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</si>
  <si>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</si>
  <si>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</si>
  <si>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</si>
  <si>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</si>
  <si>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</si>
  <si>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</si>
  <si>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</si>
  <si>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</si>
  <si>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</si>
  <si>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</si>
  <si>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</si>
  <si>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</si>
  <si>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</si>
  <si>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</si>
  <si>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</si>
  <si>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</si>
  <si>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</si>
  <si>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</si>
  <si>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</si>
  <si>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</si>
  <si>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</si>
  <si>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</si>
  <si>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</si>
  <si>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</si>
  <si>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</si>
  <si>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</si>
  <si>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</si>
  <si>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</si>
  <si>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</si>
  <si>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</si>
  <si>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</si>
  <si>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</si>
  <si>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</si>
  <si>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</si>
  <si>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</si>
  <si>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</si>
  <si>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</si>
  <si>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</si>
  <si>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</si>
  <si>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</si>
  <si>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</si>
  <si>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</si>
  <si>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</si>
  <si>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</si>
  <si>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</si>
  <si>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</si>
  <si>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</si>
  <si>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</si>
  <si>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</si>
  <si>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</si>
  <si>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</si>
  <si>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</si>
  <si>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</si>
  <si>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</si>
  <si>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</si>
  <si>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</si>
  <si>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</si>
  <si>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</si>
  <si>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</si>
  <si>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</si>
  <si>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</si>
  <si>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</si>
  <si>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</si>
  <si>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</si>
  <si>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</si>
  <si>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</si>
  <si>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</si>
  <si>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</si>
  <si>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</si>
  <si>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</si>
  <si>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</si>
  <si>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</si>
  <si>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</si>
  <si>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</si>
  <si>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</si>
  <si>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</si>
  <si>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</si>
  <si>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</si>
  <si>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</si>
  <si>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</si>
  <si>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</si>
  <si>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</si>
  <si>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</si>
  <si>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</si>
  <si>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</si>
  <si>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</si>
  <si>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</si>
  <si>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</si>
  <si>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</si>
  <si>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</si>
  <si>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</si>
  <si>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</si>
  <si>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</si>
  <si>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</si>
  <si>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</si>
  <si>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</si>
  <si>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</si>
  <si>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</si>
  <si>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</si>
  <si>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</si>
  <si>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</si>
  <si>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</si>
  <si>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</si>
  <si>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</si>
  <si>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</si>
  <si>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</si>
  <si>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</si>
  <si>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</si>
  <si>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</si>
  <si>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</si>
  <si>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</si>
  <si>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</si>
  <si>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</si>
  <si>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</si>
  <si>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</si>
  <si>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</si>
  <si>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</si>
  <si>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</si>
  <si>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</si>
  <si>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</si>
  <si>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</si>
  <si>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</si>
  <si>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</si>
  <si>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</si>
  <si>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</si>
  <si>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</si>
  <si>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</si>
  <si>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</si>
  <si>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</si>
  <si>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</si>
  <si>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</si>
  <si>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</si>
  <si>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</si>
  <si>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</si>
  <si>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</si>
  <si>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</si>
  <si>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</si>
  <si>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</si>
  <si>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</si>
  <si>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</si>
  <si>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</si>
  <si>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</si>
  <si>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</si>
  <si>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</si>
  <si>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</si>
  <si>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</si>
  <si>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</si>
  <si>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</si>
  <si>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</si>
  <si>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</si>
  <si>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</si>
  <si>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</si>
  <si>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</si>
  <si>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</si>
  <si>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</si>
  <si>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</si>
  <si>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</si>
  <si>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</si>
  <si>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</si>
  <si>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</si>
  <si>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</si>
  <si>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</si>
  <si>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</si>
  <si>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</si>
  <si>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</si>
  <si>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</si>
  <si>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</si>
  <si>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</si>
  <si>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</si>
  <si>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</si>
  <si>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</si>
  <si>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</si>
  <si>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</si>
  <si>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</si>
  <si>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</si>
  <si>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</si>
  <si>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</si>
  <si>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</si>
  <si>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</si>
  <si>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</si>
  <si>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</si>
  <si>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</si>
  <si>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</si>
  <si>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</si>
  <si>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</si>
  <si>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</si>
  <si>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</si>
  <si>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</si>
  <si>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</si>
  <si>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</si>
  <si>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</si>
  <si>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</si>
  <si>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</si>
  <si>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</si>
  <si>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</si>
  <si>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</si>
  <si>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</si>
  <si>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</si>
  <si>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</si>
  <si>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</si>
  <si>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</si>
  <si>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</si>
  <si>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</si>
  <si>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</si>
  <si>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</si>
  <si>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</si>
  <si>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</si>
  <si>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</si>
  <si>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</si>
  <si>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</si>
  <si>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</si>
  <si>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</si>
  <si>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</si>
  <si>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</si>
  <si>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</si>
  <si>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</si>
  <si>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</si>
  <si>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</si>
  <si>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</si>
  <si>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</si>
  <si>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</si>
  <si>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</si>
  <si>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</si>
  <si>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</si>
  <si>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</si>
  <si>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</si>
  <si>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</si>
  <si>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</si>
  <si>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</si>
  <si>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</si>
  <si>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</si>
  <si>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</si>
  <si>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</si>
  <si>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</si>
  <si>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</si>
  <si>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</si>
  <si>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</si>
  <si>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</si>
  <si>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</si>
  <si>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</si>
  <si>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</si>
  <si>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</si>
  <si>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</si>
  <si>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</si>
  <si>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</si>
  <si>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</si>
  <si>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</si>
  <si>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</si>
  <si>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</si>
  <si>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</si>
  <si>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</si>
  <si>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</si>
  <si>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</si>
  <si>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</si>
  <si>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</si>
  <si>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</si>
  <si>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</si>
  <si>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</si>
  <si>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</si>
  <si>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</si>
  <si>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</si>
  <si>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</si>
  <si>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</si>
  <si>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</si>
  <si>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</si>
  <si>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</si>
  <si>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</si>
  <si>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</si>
  <si>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</si>
  <si>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</si>
  <si>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</si>
  <si>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</si>
  <si>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</si>
  <si>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</si>
  <si>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</si>
  <si>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</si>
  <si>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</si>
  <si>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</si>
  <si>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</si>
  <si>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</si>
  <si>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</si>
  <si>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</si>
  <si>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</si>
  <si>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</si>
  <si>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</si>
  <si>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</si>
  <si>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</si>
  <si>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</si>
  <si>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</si>
  <si>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</si>
  <si>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</si>
  <si>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</si>
  <si>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</si>
  <si>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</si>
  <si>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</si>
  <si>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</si>
  <si>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</si>
  <si>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</si>
  <si>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</si>
  <si>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</si>
  <si>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</si>
  <si>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</si>
  <si>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</si>
  <si>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</si>
  <si>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</si>
  <si>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</si>
  <si>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</si>
  <si>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</si>
  <si>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</si>
  <si>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</si>
  <si>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</si>
  <si>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</si>
  <si>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</si>
  <si>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</si>
  <si>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</si>
  <si>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</si>
  <si>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</si>
  <si>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</si>
  <si>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</si>
  <si>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</si>
  <si>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</si>
  <si>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</si>
  <si>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</si>
  <si>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</si>
  <si>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</si>
  <si>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</si>
  <si>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</si>
  <si>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</si>
  <si>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</si>
  <si>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</si>
  <si>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</si>
  <si>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</si>
  <si>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</si>
  <si>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</si>
  <si>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</si>
  <si>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</si>
  <si>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</si>
  <si>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</si>
  <si>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</si>
  <si>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</si>
  <si>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</si>
  <si>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</si>
  <si>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</si>
  <si>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</si>
  <si>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</si>
  <si>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</si>
  <si>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</si>
  <si>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</si>
  <si>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</si>
  <si>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</si>
  <si>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</si>
  <si>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</si>
  <si>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</si>
  <si>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</si>
  <si>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</si>
  <si>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</si>
  <si>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</si>
  <si>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</si>
  <si>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</si>
  <si>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</si>
  <si>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</si>
  <si>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</si>
  <si>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</si>
  <si>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</si>
  <si>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</si>
  <si>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</si>
  <si>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</si>
  <si>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</si>
  <si>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</si>
  <si>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</si>
  <si>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</si>
  <si>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</si>
  <si>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</si>
  <si>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</si>
  <si>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</si>
  <si>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</si>
  <si>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</si>
  <si>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</si>
  <si>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</si>
  <si>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</si>
  <si>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</si>
  <si>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</si>
  <si>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</si>
  <si>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</si>
  <si>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</si>
  <si>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</si>
  <si>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</si>
  <si>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</si>
  <si>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</si>
  <si>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</si>
  <si>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</si>
  <si>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</si>
  <si>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</si>
  <si>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</si>
  <si>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</si>
  <si>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</si>
  <si>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</si>
  <si>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</si>
  <si>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</si>
  <si>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</si>
  <si>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</si>
  <si>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</si>
  <si>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</si>
  <si>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</si>
  <si>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</si>
  <si>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</si>
  <si>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</si>
  <si>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</si>
  <si>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</si>
  <si>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</si>
  <si>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</si>
  <si>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</si>
  <si>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</si>
  <si>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</si>
  <si>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</si>
  <si>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</si>
  <si>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</si>
  <si>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</si>
  <si>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</si>
  <si>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</si>
  <si>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</si>
  <si>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</si>
  <si>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</si>
  <si>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</si>
  <si>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</si>
  <si>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</si>
  <si>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</si>
  <si>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</si>
  <si>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</si>
  <si>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</si>
  <si>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</si>
  <si>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</si>
  <si>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</si>
  <si>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</si>
  <si>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</si>
  <si>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</si>
  <si>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</si>
  <si>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</si>
  <si>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</si>
  <si>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</si>
  <si>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</si>
  <si>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</si>
  <si>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</si>
  <si>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</si>
  <si>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</si>
  <si>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</si>
  <si>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</si>
  <si>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</si>
  <si>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</si>
  <si>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</si>
  <si>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</si>
  <si>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</si>
  <si>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</si>
  <si>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</si>
  <si>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</si>
  <si>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</si>
  <si>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</si>
  <si>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</si>
  <si>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</si>
  <si>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</si>
  <si>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</si>
  <si>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</si>
  <si>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</si>
  <si>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</si>
  <si>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</si>
  <si>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</si>
  <si>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</si>
  <si>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</si>
  <si>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</si>
  <si>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</si>
  <si>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</si>
  <si>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</si>
  <si>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</si>
  <si>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</si>
  <si>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</si>
  <si>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</si>
  <si>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</si>
  <si>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</si>
  <si>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</si>
  <si>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</si>
  <si>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</si>
  <si>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</si>
  <si>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</si>
  <si>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</si>
  <si>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</si>
  <si>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</si>
  <si>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</si>
  <si>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</si>
  <si>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</si>
  <si>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</si>
  <si>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</si>
  <si>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</si>
  <si>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</si>
  <si>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</si>
  <si>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</si>
  <si>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</si>
  <si>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</si>
  <si>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</si>
  <si>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</si>
  <si>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</si>
  <si>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</si>
  <si>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</si>
  <si>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</si>
  <si>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</si>
  <si>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</si>
  <si>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</si>
  <si>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</si>
  <si>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</si>
  <si>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</si>
  <si>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</si>
  <si>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</si>
  <si>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</si>
  <si>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</si>
  <si>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</si>
  <si>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</si>
  <si>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</si>
  <si>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</si>
  <si>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</si>
  <si>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</si>
  <si>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</si>
  <si>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</si>
  <si>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</si>
  <si>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</si>
  <si>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</si>
  <si>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</si>
  <si>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</si>
  <si>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</si>
  <si>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</si>
  <si>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</si>
  <si>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</si>
  <si>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</si>
  <si>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</si>
  <si>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</si>
  <si>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</si>
  <si>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</si>
  <si>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</si>
  <si>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</si>
  <si>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</si>
  <si>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</si>
  <si>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</si>
  <si>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</si>
  <si>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</si>
  <si>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</si>
  <si>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</si>
  <si>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</si>
  <si>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</si>
  <si>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</si>
  <si>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</si>
  <si>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</si>
  <si>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</si>
  <si>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</si>
  <si>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</si>
  <si>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</si>
  <si>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</si>
  <si>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</si>
  <si>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</si>
  <si>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</si>
  <si>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</si>
  <si>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</si>
  <si>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</si>
  <si>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</si>
  <si>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</si>
  <si>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</si>
  <si>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</si>
  <si>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</si>
  <si>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</si>
  <si>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</si>
  <si>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</si>
  <si>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</si>
  <si>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</si>
  <si>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</si>
  <si>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</si>
  <si>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</si>
  <si>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</si>
  <si>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</si>
  <si>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</si>
  <si>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</si>
  <si>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</si>
  <si>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</si>
  <si>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</si>
  <si>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</si>
  <si>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</si>
  <si>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</si>
  <si>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</si>
  <si>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</si>
  <si>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</si>
  <si>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</si>
  <si>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</si>
  <si>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</si>
  <si>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</si>
  <si>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</si>
  <si>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</si>
  <si>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</si>
  <si>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</si>
  <si>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</si>
  <si>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</si>
  <si>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</si>
  <si>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</si>
  <si>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</si>
  <si>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</si>
  <si>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</si>
  <si>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</si>
  <si>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</si>
  <si>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</si>
  <si>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</si>
  <si>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</si>
  <si>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</si>
  <si>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</si>
  <si>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</si>
  <si>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</si>
  <si>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</si>
  <si>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</si>
  <si>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</si>
  <si>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</si>
  <si>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</si>
  <si>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</si>
  <si>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</si>
  <si>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</si>
  <si>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</si>
  <si>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</si>
  <si>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</si>
  <si>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</si>
  <si>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</si>
  <si>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</si>
  <si>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</si>
  <si>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</si>
  <si>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</si>
  <si>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</si>
  <si>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</si>
  <si>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</si>
  <si>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</si>
  <si>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</si>
  <si>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</si>
  <si>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</si>
  <si>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</si>
  <si>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</si>
  <si>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</si>
  <si>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</si>
  <si>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</si>
  <si>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</si>
  <si>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</si>
  <si>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</si>
  <si>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</si>
  <si>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</si>
  <si>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</si>
  <si>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</si>
  <si>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</si>
  <si>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</si>
  <si>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</si>
  <si>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</si>
  <si>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</si>
  <si>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</si>
  <si>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</si>
  <si>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</si>
  <si>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</si>
  <si>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</si>
  <si>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</si>
  <si>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</si>
  <si>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</si>
  <si>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</si>
  <si>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</si>
  <si>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</si>
  <si>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</si>
  <si>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</si>
  <si>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</si>
  <si>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</si>
  <si>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</si>
  <si>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</si>
  <si>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</si>
  <si>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</si>
  <si>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</si>
  <si>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</si>
  <si>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</si>
  <si>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</si>
  <si>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</si>
  <si>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</si>
  <si>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</si>
  <si>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</si>
  <si>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</si>
  <si>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</si>
  <si>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</si>
  <si>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</si>
  <si>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</si>
  <si>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</si>
  <si>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</si>
  <si>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</si>
  <si>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</si>
  <si>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</si>
  <si>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</si>
  <si>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</si>
  <si>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</si>
  <si>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</si>
  <si>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</si>
  <si>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</si>
  <si>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</si>
  <si>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</si>
  <si>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</si>
  <si>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</si>
  <si>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</si>
  <si>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</si>
  <si>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</si>
  <si>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</si>
  <si>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</si>
  <si>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</si>
  <si>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</si>
  <si>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</si>
  <si>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</si>
  <si>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</si>
  <si>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</si>
  <si>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</si>
  <si>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</si>
  <si>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</si>
  <si>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</si>
  <si>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</si>
  <si>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</si>
  <si>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</si>
  <si>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</si>
  <si>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</si>
  <si>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</si>
  <si>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</si>
  <si>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</si>
  <si>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</si>
  <si>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</si>
  <si>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</si>
  <si>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</si>
  <si>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</si>
  <si>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</si>
  <si>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</si>
  <si>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</si>
  <si>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</si>
  <si>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</si>
  <si>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</si>
  <si>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</si>
  <si>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</si>
  <si>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</si>
  <si>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</si>
  <si>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</si>
  <si>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</si>
  <si>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</si>
  <si>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</si>
  <si>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</si>
  <si>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</si>
  <si>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</si>
  <si>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</si>
  <si>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</si>
  <si>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</si>
  <si>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</si>
  <si>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</si>
  <si>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</si>
  <si>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</si>
  <si>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</si>
  <si>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</si>
  <si>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</si>
  <si>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</si>
  <si>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</si>
  <si>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</si>
  <si>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</si>
  <si>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</si>
  <si>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</si>
  <si>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</si>
  <si>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</si>
  <si>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</si>
  <si>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</si>
  <si>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</si>
  <si>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</si>
  <si>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</si>
  <si>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</si>
  <si>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</si>
  <si>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</si>
  <si>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</si>
  <si>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</si>
  <si>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</si>
  <si>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</si>
  <si>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</si>
  <si>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</si>
  <si>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</si>
  <si>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</si>
  <si>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</si>
  <si>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</si>
  <si>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</si>
  <si>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</si>
  <si>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</si>
  <si>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</si>
  <si>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</si>
  <si>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</si>
  <si>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</si>
  <si>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</si>
  <si>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</si>
  <si>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</si>
  <si>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</si>
  <si>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</si>
  <si>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</si>
  <si>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</si>
  <si>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</si>
  <si>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</si>
  <si>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</si>
  <si>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</si>
  <si>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</si>
  <si>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</si>
  <si>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</si>
  <si>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</si>
  <si>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</si>
  <si>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</si>
  <si>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</si>
  <si>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</si>
  <si>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</si>
  <si>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</si>
  <si>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</si>
  <si>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</si>
  <si>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</si>
  <si>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</si>
  <si>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</si>
  <si>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</si>
  <si>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</si>
  <si>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</si>
  <si>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</si>
  <si>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</si>
  <si>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</si>
  <si>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</si>
  <si>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</si>
  <si>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</si>
  <si>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</si>
  <si>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</si>
  <si>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</si>
  <si>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</si>
  <si>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</si>
  <si>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</si>
  <si>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</si>
  <si>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</si>
  <si>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</si>
  <si>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</si>
  <si>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</si>
  <si>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</si>
  <si>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</si>
  <si>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</si>
  <si>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</si>
  <si>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</si>
  <si>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</si>
  <si>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</si>
  <si>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</si>
  <si>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</si>
  <si>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</si>
  <si>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</si>
  <si>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</si>
  <si>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</si>
  <si>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</si>
  <si>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</si>
  <si>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</si>
  <si>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</si>
  <si>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</si>
  <si>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</si>
  <si>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</si>
  <si>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</si>
  <si>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</si>
  <si>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</si>
  <si>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</si>
  <si>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</si>
  <si>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</si>
  <si>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</si>
  <si>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</si>
  <si>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</si>
  <si>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</si>
  <si>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</si>
  <si>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</si>
  <si>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</si>
  <si>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</si>
  <si>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</si>
  <si>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</si>
  <si>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</si>
  <si>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</si>
  <si>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</si>
  <si>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</si>
  <si>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</si>
  <si>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</si>
  <si>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</si>
  <si>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</si>
  <si>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</si>
  <si>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</si>
  <si>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</si>
  <si>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</si>
  <si>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</si>
  <si>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</si>
  <si>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</si>
  <si>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</si>
  <si>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</si>
  <si>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</si>
  <si>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</si>
  <si>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</si>
  <si>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</si>
  <si>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</si>
  <si>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</si>
  <si>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</si>
  <si>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</si>
  <si>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</si>
  <si>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</si>
  <si>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</si>
  <si>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</si>
  <si>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</si>
  <si>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</si>
  <si>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</si>
  <si>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</si>
  <si>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</si>
  <si>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</si>
  <si>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</si>
  <si>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</si>
  <si>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</si>
  <si>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</si>
  <si>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</si>
  <si>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</si>
  <si>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</si>
  <si>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</si>
  <si>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</si>
  <si>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</si>
  <si>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</si>
  <si>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</si>
  <si>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</si>
  <si>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</si>
  <si>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</si>
  <si>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</si>
  <si>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</si>
  <si>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</si>
  <si>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</si>
  <si>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</si>
  <si>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</si>
  <si>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</si>
  <si>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</si>
  <si>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</si>
  <si>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</si>
  <si>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</si>
  <si>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</si>
  <si>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</si>
  <si>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</si>
  <si>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</si>
  <si>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</si>
  <si>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</si>
  <si>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</si>
  <si>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</si>
  <si>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</si>
  <si>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</si>
  <si>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</si>
  <si>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</si>
  <si>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</si>
  <si>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</si>
  <si>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</si>
  <si>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</si>
  <si>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</si>
  <si>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</si>
  <si>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</si>
  <si>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</si>
  <si>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</si>
  <si>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</si>
  <si>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</si>
  <si>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</si>
  <si>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</si>
  <si>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</si>
  <si>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</si>
  <si>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</si>
  <si>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</si>
  <si>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</si>
  <si>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</si>
  <si>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</si>
  <si>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</si>
  <si>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</si>
  <si>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</si>
  <si>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</si>
  <si>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</si>
  <si>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</si>
  <si>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</si>
  <si>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</si>
  <si>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</si>
  <si>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</si>
  <si>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</si>
  <si>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</si>
  <si>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</si>
  <si>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</si>
  <si>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</si>
  <si>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</si>
  <si>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</si>
  <si>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</si>
  <si>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</si>
  <si>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</si>
  <si>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</si>
  <si>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</si>
  <si>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</si>
  <si>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</si>
  <si>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</si>
  <si>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</si>
  <si>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</si>
  <si>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</si>
  <si>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</si>
  <si>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</si>
  <si>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</si>
  <si>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</si>
  <si>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</si>
  <si>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</si>
  <si>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</si>
  <si>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</si>
  <si>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</si>
  <si>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</si>
  <si>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</si>
  <si>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</si>
  <si>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</si>
  <si>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</si>
  <si>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</si>
  <si>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</si>
  <si>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</si>
  <si>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</si>
  <si>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</si>
  <si>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</si>
  <si>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</si>
  <si>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</si>
  <si>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</si>
  <si>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</si>
  <si>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</si>
  <si>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</si>
  <si>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</si>
  <si>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</si>
  <si>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</si>
  <si>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</si>
  <si>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</si>
  <si>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</si>
  <si>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</si>
  <si>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</si>
  <si>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</si>
  <si>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</si>
  <si>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</si>
  <si>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</si>
  <si>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</si>
  <si>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</si>
  <si>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</si>
  <si>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</si>
  <si>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</si>
  <si>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</si>
  <si>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</si>
  <si>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</si>
  <si>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</si>
  <si>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</si>
  <si>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</si>
  <si>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</si>
  <si>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</si>
  <si>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</si>
  <si>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</si>
  <si>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</si>
  <si>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</si>
  <si>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</si>
  <si>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</si>
  <si>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</si>
  <si>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</si>
  <si>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</si>
  <si>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</si>
  <si>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</si>
  <si>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</si>
  <si>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</si>
  <si>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</si>
  <si>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</si>
  <si>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</si>
  <si>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</si>
  <si>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</si>
  <si>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</si>
  <si>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</si>
  <si>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</si>
  <si>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</si>
  <si>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</si>
  <si>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</si>
  <si>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</si>
  <si>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</si>
  <si>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</si>
  <si>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</si>
  <si>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</si>
  <si>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</si>
  <si>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</si>
  <si>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</si>
  <si>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</si>
  <si>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</si>
  <si>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</si>
  <si>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</si>
  <si>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</si>
  <si>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</si>
  <si>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</si>
  <si>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</si>
  <si>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</si>
  <si>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</si>
  <si>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</si>
  <si>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</si>
  <si>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</si>
  <si>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</si>
  <si>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</si>
  <si>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</si>
  <si>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</si>
  <si>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</si>
  <si>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</si>
  <si>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</si>
  <si>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</si>
  <si>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</si>
  <si>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</si>
  <si>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</si>
  <si>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</si>
  <si>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</si>
  <si>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</si>
  <si>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</si>
  <si>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</si>
  <si>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</si>
  <si>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</si>
  <si>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</si>
  <si>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</si>
  <si>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</si>
  <si>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</si>
  <si>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</si>
  <si>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</si>
  <si>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</si>
  <si>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</si>
  <si>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</si>
  <si>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</si>
  <si>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</si>
  <si>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</si>
  <si>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</si>
  <si>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</si>
  <si>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</si>
  <si>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</si>
  <si>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</si>
  <si>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</si>
  <si>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</si>
  <si>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</si>
  <si>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</si>
  <si>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</si>
  <si>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</si>
  <si>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</si>
  <si>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</si>
  <si>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</si>
  <si>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</si>
  <si>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</si>
  <si>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</si>
  <si>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</si>
  <si>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</si>
  <si>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</si>
  <si>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</si>
  <si>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</si>
  <si>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</si>
  <si>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</si>
  <si>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</si>
  <si>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</si>
  <si>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</si>
  <si>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</si>
  <si>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</si>
  <si>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</si>
  <si>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</si>
  <si>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</si>
  <si>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</si>
  <si>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</si>
  <si>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</si>
  <si>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</si>
  <si>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</si>
  <si>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</si>
  <si>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</si>
  <si>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</si>
  <si>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</si>
  <si>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</si>
  <si>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</si>
  <si>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</si>
  <si>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</si>
  <si>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</si>
  <si>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</si>
  <si>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</si>
  <si>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</si>
  <si>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</si>
  <si>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</si>
  <si>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</si>
  <si>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</si>
  <si>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</si>
  <si>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</si>
  <si>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</si>
  <si>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</si>
  <si>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</si>
  <si>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</si>
  <si>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</si>
  <si>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</si>
  <si>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</si>
  <si>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</si>
  <si>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</si>
  <si>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</si>
  <si>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</si>
  <si>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</si>
  <si>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</si>
  <si>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</si>
  <si>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</si>
  <si>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</si>
  <si>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</si>
  <si>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</si>
  <si>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</si>
  <si>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</si>
  <si>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</si>
  <si>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</si>
  <si>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</si>
  <si>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</si>
  <si>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</si>
  <si>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</si>
  <si>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</si>
  <si>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</si>
  <si>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</si>
  <si>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</si>
  <si>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</si>
  <si>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</si>
  <si>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</si>
  <si>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</si>
  <si>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</si>
  <si>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</si>
  <si>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</si>
  <si>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</si>
  <si>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</si>
  <si>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</si>
  <si>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</si>
  <si>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</si>
  <si>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</si>
  <si>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</si>
  <si>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</si>
  <si>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</si>
  <si>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</si>
  <si>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</si>
  <si>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</si>
  <si>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</si>
  <si>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</si>
  <si>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</si>
  <si>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</si>
  <si>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</si>
  <si>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</si>
  <si>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</si>
  <si>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</si>
  <si>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</si>
  <si>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</si>
  <si>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</si>
  <si>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</si>
  <si>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</si>
  <si>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</si>
  <si>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</si>
  <si>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</si>
  <si>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</si>
  <si>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</si>
  <si>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</si>
  <si>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</si>
  <si>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</si>
  <si>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</si>
  <si>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</si>
  <si>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</si>
  <si>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</si>
  <si>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</si>
  <si>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</si>
  <si>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</si>
  <si>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</si>
  <si>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</si>
  <si>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</si>
  <si>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</si>
  <si>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</si>
  <si>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</si>
  <si>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</si>
  <si>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</si>
  <si>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</si>
  <si>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</si>
  <si>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</si>
  <si>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</si>
  <si>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</si>
  <si>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</si>
  <si>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</si>
  <si>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</si>
  <si>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</si>
  <si>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</si>
  <si>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</si>
  <si>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</si>
  <si>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</si>
  <si>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</si>
  <si>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</si>
  <si>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</si>
  <si>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</si>
  <si>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</si>
  <si>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</si>
  <si>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</si>
  <si>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</si>
  <si>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</si>
  <si>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</si>
  <si>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</si>
  <si>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</si>
  <si>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</si>
  <si>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</si>
  <si>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</si>
  <si>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</si>
  <si>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</si>
  <si>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</si>
  <si>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</si>
  <si>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</si>
  <si>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</si>
  <si>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</si>
  <si>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</si>
  <si>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</si>
  <si>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</si>
  <si>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</si>
  <si>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</si>
  <si>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</si>
  <si>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</si>
  <si>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</si>
  <si>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</si>
  <si>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</si>
  <si>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</si>
  <si>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</si>
  <si>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</si>
  <si>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</si>
  <si>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</si>
  <si>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</si>
  <si>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</si>
  <si>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</si>
  <si>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</si>
  <si>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</si>
  <si>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</si>
  <si>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</si>
  <si>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</si>
  <si>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</si>
  <si>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</si>
  <si>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</si>
  <si>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</si>
  <si>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</si>
  <si>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</si>
  <si>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</si>
  <si>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</si>
  <si>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</si>
  <si>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</si>
  <si>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</si>
  <si>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</si>
  <si>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</si>
  <si>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</si>
  <si>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</si>
  <si>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</si>
  <si>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</si>
  <si>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</si>
  <si>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</si>
  <si>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</si>
  <si>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</si>
  <si>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</si>
  <si>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</si>
  <si>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</si>
  <si>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</si>
  <si>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</si>
  <si>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</si>
  <si>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</si>
  <si>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</si>
  <si>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</si>
  <si>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</si>
  <si>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</si>
  <si>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</si>
  <si>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</si>
  <si>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</si>
  <si>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</si>
  <si>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</si>
  <si>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</si>
  <si>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</si>
  <si>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</si>
  <si>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</si>
  <si>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</si>
  <si>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</si>
  <si>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</si>
  <si>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</si>
  <si>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</si>
  <si>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</si>
  <si>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</si>
  <si>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</si>
  <si>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</si>
  <si>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</si>
  <si>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</si>
  <si>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</si>
  <si>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</si>
  <si>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</si>
  <si>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</si>
  <si>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</si>
  <si>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</si>
  <si>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</si>
  <si>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</si>
  <si>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</si>
  <si>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</si>
  <si>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</si>
  <si>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</si>
  <si>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</si>
  <si>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</si>
  <si>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</si>
  <si>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</si>
  <si>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</si>
  <si>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</si>
  <si>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</si>
  <si>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</si>
  <si>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</si>
  <si>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</si>
  <si>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</si>
  <si>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</si>
  <si>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</si>
  <si>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</si>
  <si>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</si>
  <si>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</si>
  <si>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</si>
  <si>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</si>
  <si>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</si>
  <si>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</si>
  <si>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</si>
  <si>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</si>
  <si>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</si>
  <si>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</si>
  <si>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</si>
  <si>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</si>
  <si>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</si>
  <si>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</si>
  <si>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</si>
  <si>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</si>
  <si>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</si>
  <si>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</si>
  <si>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</si>
  <si>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</si>
  <si>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</si>
  <si>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</si>
  <si>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</si>
  <si>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</si>
  <si>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</si>
  <si>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</si>
  <si>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</si>
  <si>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</si>
  <si>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</si>
  <si>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</si>
  <si>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</si>
  <si>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</si>
  <si>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</si>
  <si>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</si>
  <si>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</si>
  <si>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</si>
  <si>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</si>
  <si>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</si>
  <si>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</si>
  <si>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</si>
  <si>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</si>
  <si>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</si>
  <si>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</si>
  <si>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</si>
  <si>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</si>
  <si>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</si>
  <si>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</si>
  <si>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</si>
  <si>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</si>
  <si>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</si>
  <si>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</si>
  <si>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</si>
  <si>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</si>
  <si>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</si>
  <si>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</si>
  <si>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</si>
  <si>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</si>
  <si>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</si>
  <si>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</si>
  <si>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</si>
  <si>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</si>
  <si>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</si>
  <si>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</si>
  <si>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</si>
  <si>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</si>
  <si>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</si>
  <si>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</si>
  <si>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</si>
  <si>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</si>
  <si>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</si>
  <si>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</si>
  <si>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</si>
  <si>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</si>
  <si>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</si>
  <si>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</si>
  <si>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</si>
  <si>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</si>
  <si>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</si>
  <si>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</si>
  <si>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</si>
  <si>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</si>
  <si>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</si>
  <si>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</si>
  <si>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</si>
  <si>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</si>
  <si>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</si>
  <si>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</si>
  <si>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</si>
  <si>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</si>
  <si>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</si>
  <si>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</si>
  <si>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</si>
  <si>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</si>
  <si>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</si>
  <si>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</si>
  <si>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</si>
  <si>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</si>
  <si>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</si>
  <si>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</si>
  <si>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</si>
  <si>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</si>
  <si>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</si>
  <si>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</si>
  <si>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</si>
  <si>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</si>
  <si>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</si>
  <si>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</si>
  <si>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</si>
  <si>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</si>
  <si>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</si>
  <si>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</si>
  <si>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</si>
  <si>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</si>
  <si>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</si>
  <si>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</si>
  <si>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</si>
  <si>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</si>
  <si>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</si>
  <si>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</si>
  <si>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</si>
  <si>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</si>
  <si>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</si>
  <si>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</si>
  <si>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</si>
  <si>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</si>
  <si>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</si>
  <si>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</si>
  <si>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</si>
  <si>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</si>
  <si>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</si>
  <si>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</si>
  <si>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</si>
  <si>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</si>
  <si>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</si>
  <si>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</si>
  <si>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</si>
  <si>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</si>
  <si>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</si>
  <si>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</si>
  <si>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</si>
  <si>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</si>
  <si>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</si>
  <si>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</si>
  <si>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</si>
  <si>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</si>
  <si>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</si>
  <si>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</si>
  <si>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</si>
  <si>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</si>
  <si>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</si>
  <si>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</si>
  <si>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</si>
  <si>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</si>
  <si>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</si>
  <si>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</si>
  <si>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</si>
  <si>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</si>
  <si>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</si>
  <si>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</si>
  <si>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</si>
  <si>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</si>
  <si>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</si>
  <si>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</si>
  <si>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</si>
  <si>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</si>
  <si>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</si>
  <si>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</si>
  <si>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</si>
  <si>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</si>
  <si>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</si>
  <si>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</si>
  <si>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</si>
  <si>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</si>
  <si>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</si>
  <si>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</si>
  <si>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</si>
  <si>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</si>
  <si>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</si>
  <si>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</si>
  <si>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</si>
  <si>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</si>
  <si>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</si>
  <si>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</si>
  <si>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</si>
  <si>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</si>
  <si>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</si>
  <si>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</si>
  <si>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</si>
  <si>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</si>
  <si>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</si>
  <si>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</si>
  <si>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</si>
  <si>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</si>
  <si>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</si>
  <si>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</si>
  <si>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</si>
  <si>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</si>
  <si>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</si>
  <si>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</si>
  <si>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</si>
  <si>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</si>
  <si>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</si>
  <si>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</si>
  <si>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</si>
  <si>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</si>
  <si>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</si>
  <si>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</si>
  <si>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</si>
  <si>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</si>
  <si>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</si>
  <si>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</si>
  <si>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</si>
  <si>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</si>
  <si>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</si>
  <si>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</si>
  <si>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</si>
  <si>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</si>
  <si>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</si>
  <si>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</si>
  <si>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</si>
  <si>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</si>
  <si>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</si>
  <si>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</si>
  <si>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</si>
  <si>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</si>
  <si>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</si>
  <si>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</si>
  <si>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</si>
  <si>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</si>
  <si>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</si>
  <si>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</si>
  <si>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</si>
  <si>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</si>
  <si>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</si>
  <si>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</si>
  <si>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</si>
  <si>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</si>
  <si>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</si>
  <si>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</si>
  <si>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</si>
  <si>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</si>
  <si>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</si>
  <si>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</si>
  <si>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</si>
  <si>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</si>
  <si>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</si>
  <si>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</si>
  <si>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</si>
  <si>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</si>
  <si>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</si>
  <si>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</si>
  <si>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</si>
  <si>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</si>
  <si>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</si>
  <si>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</si>
  <si>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</si>
  <si>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</si>
  <si>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</si>
  <si>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</si>
  <si>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</si>
  <si>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</si>
  <si>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</si>
  <si>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</si>
  <si>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</si>
  <si>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</si>
  <si>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</si>
  <si>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</si>
  <si>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</si>
  <si>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</si>
  <si>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</si>
  <si>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</si>
  <si>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</si>
  <si>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</si>
  <si>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</si>
  <si>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</si>
  <si>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</si>
  <si>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</si>
  <si>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</si>
  <si>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</si>
  <si>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</si>
  <si>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</si>
  <si>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</si>
  <si>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</si>
  <si>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</si>
  <si>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</si>
  <si>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</si>
  <si>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</si>
  <si>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</si>
  <si>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</si>
  <si>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</si>
  <si>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</si>
  <si>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</si>
  <si>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</si>
  <si>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</si>
  <si>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</si>
  <si>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</si>
  <si>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</si>
  <si>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</si>
  <si>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</si>
  <si>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</si>
  <si>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</si>
  <si>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</si>
  <si>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</si>
  <si>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</si>
  <si>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</si>
  <si>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</si>
  <si>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</si>
  <si>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</si>
  <si>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</si>
  <si>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</si>
  <si>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</si>
  <si>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</si>
  <si>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</si>
  <si>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</si>
  <si>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</si>
  <si>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</si>
  <si>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</si>
  <si>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</si>
  <si>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</si>
  <si>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</si>
  <si>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</si>
  <si>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</si>
  <si>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</si>
  <si>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</si>
  <si>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</si>
  <si>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</si>
  <si>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</si>
  <si>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</si>
  <si>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</si>
  <si>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</si>
  <si>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</si>
  <si>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</si>
  <si>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</si>
  <si>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</si>
  <si>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</si>
  <si>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</si>
  <si>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</si>
  <si>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</si>
  <si>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</si>
  <si>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</si>
  <si>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</si>
  <si>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</si>
  <si>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</si>
  <si>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</si>
  <si>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</si>
  <si>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</si>
  <si>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</si>
  <si>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</si>
  <si>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</si>
  <si>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</si>
  <si>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</si>
  <si>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</si>
  <si>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</si>
  <si>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</si>
  <si>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</si>
  <si>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</si>
  <si>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</si>
  <si>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</si>
  <si>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</si>
  <si>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</si>
  <si>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</si>
  <si>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</si>
  <si>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</si>
  <si>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</si>
  <si>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</si>
  <si>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</si>
  <si>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</si>
  <si>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</si>
  <si>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</si>
  <si>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</si>
  <si>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</si>
  <si>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</si>
  <si>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</si>
  <si>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</si>
  <si>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</si>
  <si>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</si>
  <si>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</si>
  <si>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</si>
  <si>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</si>
  <si>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</si>
  <si>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</si>
  <si>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</si>
  <si>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</si>
  <si>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</si>
  <si>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</si>
  <si>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</si>
  <si>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</si>
  <si>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</si>
  <si>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</si>
  <si>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</si>
  <si>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</si>
  <si>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</si>
  <si>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</si>
  <si>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</si>
  <si>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</si>
  <si>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</si>
  <si>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</si>
  <si>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</si>
  <si>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</si>
  <si>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</si>
  <si>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</si>
  <si>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</si>
  <si>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</si>
  <si>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</si>
  <si>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</si>
  <si>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</si>
  <si>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</si>
  <si>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</si>
  <si>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</si>
  <si>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</si>
  <si>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</si>
  <si>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</si>
  <si>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</si>
  <si>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</si>
  <si>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</si>
  <si>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</si>
  <si>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</si>
  <si>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</si>
  <si>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</si>
  <si>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</si>
  <si>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</si>
  <si>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</si>
  <si>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</si>
  <si>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</si>
  <si>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</si>
  <si>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</si>
  <si>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</si>
  <si>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</si>
  <si>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</si>
  <si>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</si>
  <si>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</si>
  <si>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</si>
  <si>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</si>
  <si>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</si>
  <si>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</si>
  <si>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</si>
  <si>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</si>
  <si>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</si>
  <si>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</si>
  <si>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</si>
  <si>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</si>
  <si>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</si>
  <si>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</si>
  <si>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</si>
  <si>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</si>
  <si>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</si>
  <si>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</si>
  <si>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</si>
  <si>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</si>
  <si>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</si>
  <si>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</si>
  <si>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</si>
  <si>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</si>
  <si>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</si>
  <si>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</si>
  <si>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</si>
  <si>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</si>
  <si>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</si>
  <si>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</si>
  <si>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</si>
  <si>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</si>
  <si>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</si>
  <si>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</si>
  <si>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</si>
  <si>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</si>
  <si>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</si>
  <si>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</si>
  <si>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</si>
  <si>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</si>
  <si>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</si>
  <si>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</si>
  <si>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</si>
  <si>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</si>
  <si>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</si>
  <si>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</si>
  <si>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</si>
  <si>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</si>
  <si>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</si>
  <si>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</si>
  <si>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</si>
  <si>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</si>
  <si>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</si>
  <si>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</si>
  <si>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</si>
  <si>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</si>
  <si>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</si>
  <si>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</si>
  <si>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</si>
  <si>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</si>
  <si>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</si>
  <si>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</si>
  <si>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</si>
  <si>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</si>
  <si>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</si>
  <si>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</si>
  <si>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</si>
  <si>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</si>
  <si>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</si>
  <si>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</si>
  <si>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</si>
  <si>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</si>
  <si>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</si>
  <si>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</si>
  <si>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</si>
  <si>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</si>
  <si>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</si>
  <si>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</si>
  <si>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</si>
  <si>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</si>
  <si>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</si>
  <si>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</si>
  <si>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</si>
  <si>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</si>
  <si>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</si>
  <si>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</si>
  <si>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</si>
  <si>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</si>
  <si>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</si>
  <si>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</si>
  <si>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</si>
  <si>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</si>
  <si>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</si>
  <si>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</si>
  <si>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</si>
  <si>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</si>
  <si>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</si>
  <si>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</si>
  <si>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</si>
  <si>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</si>
  <si>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</si>
  <si>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</si>
  <si>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</si>
  <si>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</si>
  <si>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</si>
  <si>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</si>
  <si>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</si>
  <si>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</si>
  <si>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</si>
  <si>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</si>
  <si>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</si>
  <si>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</si>
  <si>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</si>
  <si>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</si>
  <si>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</si>
  <si>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</si>
  <si>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</si>
  <si>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</si>
  <si>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</si>
  <si>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</si>
  <si>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</si>
  <si>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</si>
  <si>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</si>
  <si>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</si>
  <si>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</si>
  <si>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</si>
  <si>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</si>
  <si>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</si>
  <si>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</si>
  <si>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</si>
  <si>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</si>
  <si>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</si>
  <si>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</si>
  <si>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</si>
  <si>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</si>
  <si>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</si>
  <si>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</si>
  <si>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</si>
  <si>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</si>
  <si>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</si>
  <si>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</si>
  <si>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</si>
  <si>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</si>
  <si>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</si>
  <si>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</si>
  <si>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</si>
  <si>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</si>
  <si>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</si>
  <si>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</si>
  <si>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</si>
  <si>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</si>
  <si>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</si>
  <si>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</si>
  <si>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</si>
  <si>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</si>
  <si>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</si>
  <si>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</si>
  <si>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</si>
  <si>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</si>
  <si>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</si>
  <si>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</si>
  <si>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</si>
  <si>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</si>
  <si>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</si>
  <si>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</si>
  <si>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</si>
  <si>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</si>
  <si>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</si>
  <si>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</si>
  <si>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</si>
  <si>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</si>
  <si>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</si>
  <si>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</si>
  <si>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</si>
  <si>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</si>
  <si>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</si>
  <si>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</si>
  <si>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</si>
  <si>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</si>
  <si>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</si>
  <si>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</si>
  <si>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</si>
  <si>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</si>
  <si>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</si>
  <si>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</si>
  <si>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</si>
  <si>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</si>
  <si>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</si>
  <si>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</si>
  <si>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</si>
  <si>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</si>
  <si>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</si>
  <si>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</si>
  <si>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</si>
  <si>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</si>
  <si>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</si>
  <si>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</si>
  <si>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</si>
  <si>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</si>
  <si>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</si>
  <si>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</si>
  <si>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</si>
  <si>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</si>
  <si>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</si>
  <si>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</si>
  <si>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</si>
  <si>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</si>
  <si>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</si>
  <si>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</si>
  <si>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</si>
  <si>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</si>
  <si>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</si>
  <si>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</si>
  <si>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</si>
  <si>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</si>
  <si>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</si>
  <si>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</si>
  <si>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</si>
  <si>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</si>
  <si>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</si>
  <si>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</si>
  <si>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</si>
  <si>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</si>
  <si>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</si>
  <si>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</si>
  <si>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</si>
  <si>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</si>
  <si>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</si>
  <si>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</si>
  <si>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</si>
  <si>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</si>
  <si>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</si>
  <si>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</si>
  <si>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</si>
  <si>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</si>
  <si>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</si>
  <si>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</si>
  <si>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</si>
  <si>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</si>
  <si>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</si>
  <si>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</si>
  <si>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</si>
  <si>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</si>
  <si>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</si>
  <si>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</si>
  <si>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</si>
  <si>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</si>
  <si>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</si>
  <si>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</si>
  <si>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</si>
  <si>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</si>
  <si>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</si>
  <si>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</si>
  <si>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</si>
  <si>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</si>
  <si>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</si>
  <si>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</si>
  <si>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</si>
  <si>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</si>
  <si>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</si>
  <si>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</si>
  <si>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</si>
  <si>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</si>
  <si>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</si>
  <si>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</si>
  <si>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</si>
  <si>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</si>
  <si>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</si>
  <si>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</si>
  <si>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</si>
  <si>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</si>
  <si>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</si>
  <si>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</si>
  <si>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</si>
  <si>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</si>
  <si>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</si>
  <si>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</si>
  <si>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</si>
  <si>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</si>
  <si>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</si>
  <si>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</si>
  <si>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</si>
  <si>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</si>
  <si>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</si>
  <si>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</si>
  <si>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</si>
  <si>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</si>
  <si>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</si>
  <si>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</si>
  <si>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</si>
  <si>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</si>
  <si>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</si>
  <si>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</si>
  <si>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</si>
  <si>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</si>
  <si>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</si>
  <si>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</si>
  <si>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</si>
  <si>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</si>
  <si>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</si>
  <si>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</si>
  <si>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</si>
  <si>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</si>
  <si>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</si>
  <si>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</si>
  <si>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</si>
  <si>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</si>
  <si>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</si>
  <si>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</si>
  <si>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</si>
  <si>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</si>
  <si>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</si>
  <si>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</si>
  <si>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</si>
  <si>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</si>
  <si>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</si>
  <si>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</si>
  <si>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</si>
  <si>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</si>
  <si>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</si>
  <si>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</si>
  <si>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</si>
  <si>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</si>
  <si>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</si>
  <si>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</si>
  <si>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</si>
  <si>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</si>
  <si>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</si>
  <si>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</si>
  <si>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</si>
  <si>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</si>
  <si>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</si>
  <si>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</si>
  <si>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</si>
  <si>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</si>
  <si>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</si>
  <si>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</si>
  <si>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</si>
  <si>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</si>
  <si>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</si>
  <si>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</si>
  <si>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</si>
  <si>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</si>
  <si>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</si>
  <si>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</si>
  <si>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</si>
  <si>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</si>
  <si>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</si>
  <si>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</si>
  <si>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</si>
  <si>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</si>
  <si>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</si>
  <si>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</si>
  <si>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</si>
  <si>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</si>
  <si>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</si>
  <si>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</si>
  <si>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</si>
  <si>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</si>
  <si>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</si>
  <si>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</si>
  <si>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</si>
  <si>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</si>
  <si>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</si>
  <si>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</si>
  <si>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</si>
  <si>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</si>
  <si>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</si>
  <si>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</si>
  <si>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</si>
  <si>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</si>
  <si>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</si>
  <si>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</si>
  <si>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</si>
  <si>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</si>
  <si>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</si>
  <si>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</si>
  <si>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</si>
  <si>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</si>
  <si>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</si>
  <si>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</si>
  <si>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</si>
  <si>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</si>
  <si>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</si>
  <si>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</si>
  <si>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</si>
  <si>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</si>
  <si>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</si>
  <si>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</si>
  <si>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</si>
  <si>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</si>
  <si>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</si>
  <si>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</si>
  <si>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</si>
  <si>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</si>
  <si>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</si>
  <si>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</si>
  <si>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</si>
  <si>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</si>
  <si>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</si>
  <si>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</si>
  <si>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</si>
  <si>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</si>
  <si>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</si>
  <si>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</si>
  <si>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</si>
  <si>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</si>
  <si>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</si>
  <si>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</si>
  <si>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</si>
  <si>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</si>
  <si>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</si>
  <si>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</si>
  <si>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</si>
  <si>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</si>
  <si>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</si>
  <si>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</si>
  <si>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</si>
  <si>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</si>
  <si>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</si>
  <si>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</si>
  <si>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</si>
  <si>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</si>
  <si>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</si>
  <si>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</si>
  <si>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</si>
  <si>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</si>
  <si>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</si>
  <si>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</si>
  <si>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</si>
  <si>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</si>
  <si>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</si>
  <si>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</si>
  <si>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</si>
  <si>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</si>
  <si>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</si>
  <si>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</si>
  <si>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</si>
  <si>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</si>
  <si>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</si>
  <si>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</si>
  <si>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</si>
  <si>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</si>
  <si>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</si>
  <si>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</si>
  <si>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</si>
  <si>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</si>
  <si>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</si>
  <si>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</si>
  <si>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</si>
  <si>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</si>
  <si>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</si>
  <si>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</si>
  <si>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</si>
  <si>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</si>
  <si>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</si>
  <si>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</si>
  <si>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</si>
  <si>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</si>
  <si>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</si>
  <si>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</si>
  <si>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</si>
  <si>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</si>
  <si>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</si>
  <si>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</si>
  <si>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</si>
  <si>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</si>
  <si>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</si>
  <si>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</si>
  <si>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</si>
  <si>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</si>
  <si>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</si>
  <si>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</si>
  <si>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</si>
  <si>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</si>
  <si>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</si>
  <si>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</si>
  <si>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</si>
  <si>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</si>
  <si>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</si>
  <si>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</si>
  <si>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</si>
  <si>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</si>
  <si>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</si>
  <si>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</si>
  <si>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</si>
  <si>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</si>
  <si>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</si>
  <si>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</si>
  <si>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</si>
  <si>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</si>
  <si>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</si>
  <si>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</si>
  <si>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</si>
  <si>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</si>
  <si>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</si>
  <si>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</si>
  <si>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</si>
  <si>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</si>
  <si>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</si>
  <si>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</si>
  <si>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</si>
  <si>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</si>
  <si>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</si>
  <si>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</si>
  <si>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</si>
  <si>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</si>
  <si>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</si>
  <si>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</si>
  <si>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</si>
  <si>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</si>
  <si>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</si>
  <si>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</si>
  <si>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</si>
  <si>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</si>
  <si>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</si>
  <si>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</si>
  <si>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</si>
  <si>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</si>
  <si>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</si>
  <si>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</si>
  <si>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</si>
  <si>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</si>
  <si>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</si>
  <si>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</si>
  <si>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</si>
  <si>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</si>
  <si>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</si>
  <si>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</si>
  <si>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</si>
  <si>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</si>
  <si>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</si>
  <si>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</si>
  <si>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</si>
  <si>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</si>
  <si>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</si>
  <si>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</si>
  <si>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</si>
  <si>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</si>
  <si>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</si>
  <si>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</si>
  <si>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</si>
  <si>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</si>
  <si>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</si>
  <si>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</si>
  <si>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</si>
  <si>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</si>
  <si>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</si>
  <si>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</si>
  <si>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</si>
  <si>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</si>
  <si>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</si>
  <si>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</si>
  <si>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</si>
  <si>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</si>
  <si>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</si>
  <si>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</si>
  <si>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</si>
  <si>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</si>
  <si>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</si>
  <si>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</si>
  <si>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</si>
  <si>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</si>
  <si>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</si>
  <si>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</si>
  <si>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</si>
  <si>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</si>
  <si>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</si>
  <si>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</si>
  <si>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</si>
  <si>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</si>
  <si>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</si>
  <si>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</si>
  <si>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</si>
  <si>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</si>
  <si>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</si>
  <si>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</si>
  <si>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</si>
  <si>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</si>
  <si>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</si>
  <si>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</si>
  <si>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</si>
  <si>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</si>
  <si>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</si>
  <si>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</si>
  <si>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</si>
  <si>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</si>
  <si>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</si>
  <si>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</si>
  <si>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</si>
  <si>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</si>
  <si>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</si>
  <si>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</si>
  <si>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</si>
  <si>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</si>
  <si>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</si>
  <si>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</si>
  <si>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</si>
  <si>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</si>
  <si>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</si>
  <si>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</si>
  <si>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</si>
  <si>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</si>
  <si>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</si>
  <si>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</si>
  <si>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</si>
  <si>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</si>
  <si>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</si>
  <si>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</si>
  <si>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</si>
  <si>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</si>
  <si>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</si>
  <si>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</si>
  <si>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</si>
  <si>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</si>
  <si>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</si>
  <si>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</si>
  <si>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</si>
  <si>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</si>
  <si>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</si>
  <si>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</si>
  <si>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</si>
  <si>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</si>
  <si>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</si>
  <si>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</si>
  <si>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</si>
  <si>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</si>
  <si>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</si>
  <si>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</si>
  <si>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</si>
  <si>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</si>
  <si>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</si>
  <si>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</si>
  <si>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</si>
  <si>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</si>
  <si>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</si>
  <si>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</si>
  <si>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</si>
  <si>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</si>
  <si>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</si>
  <si>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</si>
  <si>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</si>
  <si>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</si>
  <si>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</si>
  <si>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</si>
  <si>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</si>
  <si>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</si>
  <si>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</si>
  <si>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</si>
  <si>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</si>
  <si>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</si>
  <si>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</si>
  <si>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</si>
  <si>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</si>
  <si>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</si>
  <si>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</si>
  <si>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</si>
  <si>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</si>
  <si>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</si>
  <si>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</si>
  <si>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</si>
  <si>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</si>
  <si>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</si>
  <si>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</si>
  <si>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</si>
  <si>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</si>
  <si>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</si>
  <si>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</si>
  <si>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</si>
  <si>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</si>
  <si>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</si>
  <si>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</si>
  <si>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</si>
  <si>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</si>
  <si>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</si>
  <si>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</si>
  <si>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</si>
  <si>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</si>
  <si>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</si>
  <si>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</si>
  <si>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</si>
  <si>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</si>
  <si>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</si>
  <si>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</si>
  <si>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</si>
  <si>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</si>
  <si>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</si>
  <si>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</si>
  <si>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</si>
  <si>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</si>
  <si>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</si>
  <si>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</si>
  <si>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</si>
  <si>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</si>
  <si>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</si>
  <si>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</si>
  <si>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</si>
  <si>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</si>
  <si>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</si>
  <si>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</si>
  <si>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</si>
  <si>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</si>
  <si>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</si>
  <si>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</si>
  <si>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</si>
  <si>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</si>
  <si>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</si>
  <si>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</si>
  <si>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</si>
  <si>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</si>
  <si>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</si>
  <si>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</si>
  <si>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</si>
  <si>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</si>
  <si>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</si>
  <si>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</si>
  <si>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</si>
  <si>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</si>
  <si>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</si>
  <si>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</si>
  <si>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</si>
  <si>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</si>
  <si>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</si>
  <si>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</si>
  <si>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</si>
  <si>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</si>
  <si>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</si>
  <si>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</si>
  <si>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</si>
  <si>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</si>
  <si>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</si>
  <si>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</si>
  <si>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</si>
  <si>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</si>
  <si>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</si>
  <si>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</si>
  <si>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</si>
  <si>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</si>
  <si>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</si>
  <si>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</si>
  <si>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</si>
  <si>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</si>
  <si>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</si>
  <si>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</si>
  <si>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</si>
  <si>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</si>
  <si>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</si>
  <si>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</si>
  <si>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</si>
  <si>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</si>
  <si>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</si>
  <si>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</si>
  <si>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</si>
  <si>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</si>
  <si>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</si>
  <si>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</si>
  <si>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</si>
  <si>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</si>
  <si>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</si>
  <si>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</si>
  <si>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</si>
  <si>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</si>
  <si>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</si>
  <si>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</si>
  <si>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</si>
  <si>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</si>
  <si>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</si>
  <si>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</si>
  <si>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</si>
  <si>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</si>
  <si>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</si>
  <si>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</si>
  <si>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</si>
  <si>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</si>
  <si>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</si>
  <si>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</si>
  <si>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</si>
  <si>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</si>
  <si>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</si>
  <si>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</si>
  <si>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</si>
  <si>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</si>
  <si>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</si>
  <si>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</si>
  <si>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</si>
  <si>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</si>
  <si>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</si>
  <si>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</si>
  <si>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</si>
  <si>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</si>
  <si>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</si>
  <si>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</si>
  <si>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</si>
  <si>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</si>
  <si>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</si>
  <si>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</si>
  <si>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</si>
  <si>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</si>
  <si>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</si>
  <si>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</si>
  <si>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</si>
  <si>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</si>
  <si>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</si>
  <si>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</si>
  <si>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</si>
  <si>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</si>
  <si>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</si>
  <si>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</si>
  <si>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</si>
  <si>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</si>
  <si>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</si>
  <si>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</si>
  <si>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</si>
  <si>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</si>
  <si>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</si>
  <si>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</si>
  <si>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</si>
  <si>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</si>
  <si>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</si>
  <si>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</si>
  <si>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</si>
  <si>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</si>
  <si>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</si>
  <si>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</si>
  <si>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</si>
  <si>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</si>
  <si>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</si>
  <si>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</si>
  <si>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</si>
  <si>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</si>
  <si>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</si>
  <si>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</si>
  <si>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</si>
  <si>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</si>
  <si>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</si>
  <si>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</si>
  <si>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</si>
  <si>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</si>
  <si>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</si>
  <si>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</si>
  <si>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</si>
  <si>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</si>
  <si>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</si>
  <si>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</si>
  <si>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</si>
  <si>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</si>
  <si>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</si>
  <si>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</si>
  <si>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</si>
  <si>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</si>
  <si>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</si>
  <si>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</si>
  <si>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</si>
  <si>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</si>
  <si>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</si>
  <si>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</si>
  <si>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</si>
  <si>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</si>
  <si>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</si>
  <si>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</si>
  <si>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</si>
  <si>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</si>
  <si>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</si>
  <si>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</si>
  <si>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</si>
  <si>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</si>
  <si>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</si>
  <si>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</si>
  <si>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</si>
  <si>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</si>
  <si>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</si>
  <si>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</si>
  <si>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</si>
  <si>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</si>
  <si>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</si>
  <si>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</si>
  <si>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</si>
  <si>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</si>
  <si>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</si>
  <si>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</si>
  <si>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</si>
  <si>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</si>
  <si>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</si>
  <si>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</si>
  <si>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</si>
  <si>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</si>
  <si>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</si>
  <si>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</si>
  <si>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</si>
  <si>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</si>
  <si>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</si>
  <si>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</si>
  <si>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</si>
  <si>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</si>
  <si>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</si>
  <si>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</si>
  <si>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</si>
  <si>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</si>
  <si>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</si>
  <si>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</si>
  <si>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</si>
  <si>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</si>
  <si>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</si>
  <si>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</si>
  <si>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</si>
  <si>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</si>
  <si>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</si>
  <si>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</si>
  <si>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</si>
  <si>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</si>
  <si>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</si>
  <si>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</si>
  <si>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</si>
  <si>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</si>
  <si>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</si>
  <si>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</si>
  <si>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</si>
  <si>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</si>
  <si>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</si>
  <si>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</si>
  <si>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</si>
  <si>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</si>
  <si>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</si>
  <si>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</si>
  <si>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</si>
  <si>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</si>
  <si>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</si>
  <si>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</si>
  <si>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</si>
  <si>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</si>
  <si>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</si>
  <si>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</si>
  <si>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</si>
  <si>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</si>
  <si>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</si>
  <si>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</si>
  <si>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</si>
  <si>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</si>
  <si>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</si>
  <si>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</si>
  <si>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</si>
  <si>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</si>
  <si>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</si>
  <si>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</si>
  <si>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</si>
  <si>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</si>
  <si>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</si>
  <si>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</si>
  <si>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</si>
  <si>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</si>
  <si>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</si>
  <si>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</si>
  <si>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</si>
  <si>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</si>
  <si>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</si>
  <si>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</si>
  <si>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</si>
  <si>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</si>
  <si>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</si>
  <si>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</si>
  <si>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</si>
  <si>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</si>
  <si>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</si>
  <si>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</si>
  <si>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</si>
  <si>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</si>
  <si>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</si>
  <si>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</si>
  <si>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</si>
  <si>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</si>
  <si>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</si>
  <si>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</si>
  <si>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</si>
  <si>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</si>
  <si>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</si>
  <si>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</si>
  <si>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</si>
  <si>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</si>
  <si>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</si>
  <si>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</si>
  <si>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</si>
  <si>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</si>
  <si>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</si>
  <si>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</si>
  <si>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</si>
  <si>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</si>
  <si>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</si>
  <si>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</si>
  <si>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</si>
  <si>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</si>
  <si>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</si>
  <si>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</si>
  <si>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</si>
  <si>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</si>
  <si>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</si>
  <si>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</si>
  <si>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</si>
  <si>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</si>
  <si>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</si>
  <si>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</si>
  <si>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</si>
  <si>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</si>
  <si>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</si>
  <si>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</si>
  <si>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</si>
  <si>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</si>
  <si>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</si>
  <si>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</si>
  <si>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</si>
  <si>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</si>
  <si>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</si>
  <si>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</si>
  <si>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</si>
  <si>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</si>
  <si>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</si>
  <si>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</si>
  <si>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</si>
  <si>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</si>
  <si>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</si>
  <si>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</si>
  <si>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</si>
  <si>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</si>
  <si>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</si>
  <si>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</si>
  <si>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</si>
  <si>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</si>
  <si>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</si>
  <si>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</si>
  <si>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</si>
  <si>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</si>
  <si>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</si>
  <si>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</si>
  <si>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</si>
  <si>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</si>
  <si>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</si>
  <si>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</si>
  <si>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</si>
  <si>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</si>
  <si>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</si>
  <si>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</si>
  <si>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</si>
  <si>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</si>
  <si>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</si>
  <si>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</si>
  <si>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</si>
  <si>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</si>
  <si>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</si>
  <si>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</si>
  <si>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</si>
  <si>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</si>
  <si>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</si>
  <si>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</si>
  <si>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</si>
  <si>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</si>
  <si>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</si>
  <si>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</si>
  <si>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</si>
  <si>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</si>
  <si>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</si>
  <si>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</si>
  <si>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</si>
  <si>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</si>
  <si>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</si>
  <si>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</si>
  <si>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</si>
  <si>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</si>
  <si>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</si>
  <si>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</si>
  <si>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</si>
  <si>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</si>
  <si>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</si>
  <si>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</si>
  <si>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</si>
  <si>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</si>
  <si>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</si>
  <si>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</si>
  <si>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</si>
  <si>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</si>
  <si>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</si>
  <si>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</si>
  <si>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</si>
  <si>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</si>
  <si>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</si>
  <si>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</si>
  <si>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</si>
  <si>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</si>
  <si>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</si>
  <si>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</si>
  <si>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</si>
  <si>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</si>
  <si>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</si>
  <si>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</si>
  <si>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</si>
  <si>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</si>
  <si>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</si>
  <si>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</si>
  <si>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</si>
  <si>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</si>
  <si>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</si>
  <si>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</si>
  <si>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</si>
  <si>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</si>
  <si>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</si>
  <si>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</si>
  <si>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</si>
  <si>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</si>
  <si>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</si>
  <si>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</si>
  <si>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</si>
  <si>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</si>
  <si>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</si>
  <si>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</si>
  <si>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</si>
  <si>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</si>
  <si>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</si>
  <si>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</si>
  <si>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</si>
  <si>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</si>
  <si>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</si>
  <si>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</si>
  <si>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</si>
  <si>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</si>
  <si>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</si>
  <si>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</si>
  <si>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</si>
  <si>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</si>
  <si>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</si>
  <si>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</si>
  <si>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</si>
  <si>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</si>
  <si>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</si>
  <si>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</si>
  <si>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</si>
  <si>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</si>
  <si>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</si>
  <si>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</si>
  <si>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</si>
  <si>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</si>
  <si>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</si>
  <si>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</si>
  <si>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</si>
  <si>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</si>
  <si>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</si>
  <si>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</si>
  <si>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</si>
  <si>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</si>
  <si>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</si>
  <si>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</si>
  <si>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</si>
  <si>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</si>
  <si>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</si>
  <si>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</si>
  <si>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</si>
  <si>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</si>
  <si>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</si>
  <si>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</si>
  <si>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</si>
  <si>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</si>
  <si>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</si>
  <si>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</si>
  <si>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</si>
  <si>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</si>
  <si>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</si>
  <si>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</si>
  <si>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</si>
  <si>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</si>
  <si>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</si>
  <si>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</si>
  <si>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</si>
  <si>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</si>
  <si>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</si>
  <si>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</si>
  <si>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</si>
  <si>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</si>
  <si>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</si>
  <si>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</si>
  <si>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</si>
  <si>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</si>
  <si>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</si>
  <si>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</si>
  <si>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</si>
  <si>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</si>
  <si>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</si>
  <si>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</si>
  <si>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</si>
  <si>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</si>
  <si>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</si>
  <si>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</si>
  <si>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</si>
  <si>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</si>
  <si>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</si>
  <si>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</si>
  <si>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</si>
  <si>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</si>
  <si>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</si>
  <si>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</si>
  <si>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</si>
  <si>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</si>
  <si>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</si>
  <si>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</si>
  <si>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</si>
  <si>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</si>
  <si>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</si>
  <si>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</si>
  <si>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</si>
  <si>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</si>
  <si>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</si>
  <si>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</si>
  <si>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</si>
  <si>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</si>
  <si>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</si>
  <si>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</si>
  <si>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</si>
  <si>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</si>
  <si>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</si>
  <si>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</si>
  <si>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</si>
  <si>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</si>
  <si>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</si>
  <si>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</si>
  <si>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</si>
  <si>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</si>
  <si>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</si>
  <si>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</si>
  <si>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</si>
  <si>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</si>
  <si>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</si>
  <si>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</si>
  <si>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</si>
  <si>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</si>
  <si>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</si>
  <si>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</si>
  <si>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</si>
  <si>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</si>
  <si>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</si>
  <si>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</si>
  <si>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</si>
  <si>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</si>
  <si>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</si>
  <si>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</si>
  <si>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</si>
  <si>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</si>
  <si>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</si>
  <si>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</si>
  <si>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</si>
  <si>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</si>
  <si>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</si>
  <si>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</si>
  <si>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</si>
  <si>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</si>
  <si>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</si>
  <si>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</si>
  <si>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</si>
  <si>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</si>
  <si>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</si>
  <si>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</si>
  <si>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</si>
  <si>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</si>
  <si>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</si>
  <si>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</si>
  <si>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</si>
  <si>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</si>
  <si>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</si>
  <si>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</si>
  <si>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</si>
  <si>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</si>
  <si>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</si>
  <si>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</si>
  <si>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</si>
  <si>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</si>
  <si>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</si>
  <si>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</si>
  <si>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</si>
  <si>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</si>
  <si>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</si>
  <si>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</si>
  <si>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</si>
  <si>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</si>
  <si>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</si>
  <si>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</si>
  <si>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</si>
  <si>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</si>
  <si>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</si>
  <si>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</si>
  <si>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</si>
  <si>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</si>
  <si>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</si>
  <si>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</si>
  <si>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</si>
  <si>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</si>
  <si>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</si>
  <si>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</si>
  <si>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</si>
  <si>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</si>
  <si>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</si>
  <si>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</si>
  <si>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</si>
  <si>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</si>
  <si>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</si>
  <si>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</si>
  <si>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</si>
  <si>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</si>
  <si>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</si>
  <si>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</si>
  <si>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</si>
  <si>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</si>
  <si>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</si>
  <si>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</si>
  <si>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</si>
  <si>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</si>
  <si>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</si>
  <si>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</si>
  <si>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</si>
  <si>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</si>
  <si>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</si>
  <si>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</si>
  <si>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</si>
  <si>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</si>
  <si>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</si>
  <si>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</si>
  <si>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</si>
  <si>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</si>
  <si>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</si>
  <si>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</si>
  <si>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</si>
  <si>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</si>
  <si>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</si>
  <si>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</si>
  <si>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</si>
  <si>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</si>
  <si>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</si>
  <si>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</si>
  <si>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</si>
  <si>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</si>
  <si>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</si>
  <si>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</si>
  <si>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</si>
  <si>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</si>
  <si>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</si>
  <si>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</si>
  <si>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</si>
  <si>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</si>
  <si>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</si>
  <si>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</si>
  <si>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</si>
  <si>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</si>
  <si>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</si>
  <si>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</si>
  <si>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</si>
  <si>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</si>
  <si>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</si>
  <si>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</si>
  <si>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</si>
  <si>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</si>
  <si>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</si>
  <si>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</si>
  <si>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</si>
  <si>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</si>
  <si>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</si>
  <si>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</si>
  <si>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</si>
  <si>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</si>
  <si>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</si>
  <si>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</si>
  <si>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</si>
  <si>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</si>
  <si>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</si>
  <si>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</si>
  <si>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</si>
  <si>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</si>
  <si>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</si>
  <si>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</si>
  <si>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</si>
  <si>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</si>
  <si>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</si>
  <si>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</si>
  <si>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</si>
  <si>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</si>
  <si>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</si>
  <si>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</si>
  <si>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</si>
  <si>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</si>
  <si>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</si>
  <si>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</si>
  <si>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</si>
  <si>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</si>
  <si>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</si>
  <si>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</si>
  <si>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</si>
  <si>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</si>
  <si>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</si>
  <si>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</si>
  <si>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</si>
  <si>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</si>
  <si>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</si>
  <si>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</si>
  <si>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</si>
  <si>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</si>
  <si>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</si>
  <si>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</si>
  <si>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</si>
  <si>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</si>
  <si>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</si>
  <si>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</si>
  <si>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</si>
  <si>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</si>
  <si>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</si>
  <si>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</si>
  <si>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</si>
  <si>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</si>
  <si>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</si>
  <si>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</si>
  <si>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</si>
  <si>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</si>
  <si>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</si>
  <si>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</si>
  <si>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</si>
  <si>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</si>
  <si>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</si>
  <si>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</si>
  <si>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</si>
  <si>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</si>
  <si>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</si>
  <si>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</si>
  <si>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</si>
  <si>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</si>
  <si>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</si>
  <si>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</si>
  <si>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</si>
  <si>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</si>
  <si>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</si>
  <si>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</si>
  <si>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</si>
  <si>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</si>
  <si>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</si>
  <si>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</si>
  <si>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</si>
  <si>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</si>
  <si>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</si>
  <si>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</si>
  <si>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</si>
  <si>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</si>
  <si>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</si>
  <si>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</si>
  <si>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</si>
  <si>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</si>
  <si>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</si>
  <si>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</si>
  <si>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</si>
  <si>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</si>
  <si>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</si>
  <si>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</si>
  <si>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</si>
  <si>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</si>
  <si>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</si>
  <si>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</si>
  <si>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</si>
  <si>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</si>
  <si>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</si>
  <si>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</si>
  <si>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</si>
  <si>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</si>
  <si>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</si>
  <si>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</si>
  <si>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</si>
  <si>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</si>
  <si>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</si>
  <si>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</si>
  <si>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</si>
  <si>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</si>
  <si>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</si>
  <si>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</si>
  <si>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</si>
  <si>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</si>
  <si>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</si>
  <si>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</si>
  <si>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</si>
  <si>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</si>
  <si>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</si>
  <si>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</si>
  <si>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</si>
  <si>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</si>
  <si>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</si>
  <si>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</si>
  <si>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</si>
  <si>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</si>
  <si>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</si>
  <si>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</si>
  <si>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</si>
  <si>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</si>
  <si>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</si>
  <si>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</si>
  <si>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</si>
  <si>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</si>
  <si>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</si>
  <si>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</si>
  <si>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</si>
  <si>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</si>
  <si>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</si>
  <si>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</si>
  <si>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</si>
  <si>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</si>
  <si>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</si>
  <si>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</si>
  <si>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</si>
  <si>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</si>
  <si>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</si>
  <si>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</si>
  <si>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</si>
  <si>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</si>
  <si>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</si>
  <si>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</si>
  <si>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</si>
  <si>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</si>
  <si>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</si>
  <si>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</si>
  <si>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</si>
  <si>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</si>
  <si>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</si>
  <si>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</si>
  <si>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</si>
  <si>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</si>
  <si>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</si>
  <si>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</si>
  <si>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</si>
  <si>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</si>
  <si>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</si>
  <si>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</si>
  <si>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</si>
  <si>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</si>
  <si>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</si>
  <si>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</si>
  <si>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</si>
  <si>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</si>
  <si>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</si>
  <si>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</si>
  <si>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</si>
  <si>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</si>
  <si>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</si>
  <si>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</si>
  <si>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</si>
  <si>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</si>
  <si>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</si>
  <si>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</si>
  <si>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</si>
  <si>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</si>
  <si>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</si>
  <si>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</si>
  <si>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</si>
  <si>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</si>
  <si>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</si>
  <si>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</si>
  <si>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</si>
  <si>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</si>
  <si>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</si>
  <si>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</si>
  <si>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</si>
  <si>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</si>
  <si>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</si>
  <si>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</si>
  <si>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</si>
  <si>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</si>
  <si>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</si>
  <si>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</si>
  <si>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</si>
  <si>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</si>
  <si>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</si>
  <si>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</si>
  <si>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</si>
  <si>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</si>
  <si>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</si>
  <si>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</si>
  <si>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</si>
  <si>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</si>
  <si>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</si>
  <si>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</si>
  <si>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</si>
  <si>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</si>
  <si>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</si>
  <si>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</si>
  <si>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</si>
  <si>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</si>
  <si>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</si>
  <si>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</si>
  <si>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</si>
  <si>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</si>
  <si>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</si>
  <si>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</si>
  <si>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</si>
  <si>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</si>
  <si>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</si>
  <si>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</si>
  <si>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</si>
  <si>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</si>
  <si>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</si>
  <si>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</si>
  <si>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</si>
  <si>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</si>
  <si>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</si>
  <si>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</si>
  <si>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</si>
  <si>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</si>
  <si>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</si>
  <si>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</si>
  <si>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</si>
  <si>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</si>
  <si>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</si>
  <si>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</si>
  <si>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</si>
  <si>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</si>
  <si>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</si>
  <si>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</si>
  <si>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</si>
  <si>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</si>
  <si>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</si>
  <si>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</si>
  <si>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</si>
  <si>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</si>
  <si>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</si>
  <si>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</si>
  <si>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</si>
  <si>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</si>
  <si>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</si>
  <si>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</si>
  <si>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</si>
  <si>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</si>
  <si>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</si>
  <si>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</si>
  <si>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</si>
  <si>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</si>
  <si>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</si>
  <si>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</si>
  <si>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</si>
  <si>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</si>
  <si>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</si>
  <si>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</si>
  <si>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</si>
  <si>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</si>
  <si>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</si>
  <si>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</si>
  <si>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</si>
  <si>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</si>
  <si>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</si>
  <si>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</si>
  <si>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</si>
  <si>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</si>
  <si>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</si>
  <si>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</si>
  <si>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</si>
  <si>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</si>
  <si>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</si>
  <si>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</si>
  <si>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</si>
  <si>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</si>
  <si>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</si>
  <si>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</si>
  <si>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</si>
  <si>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</si>
  <si>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</si>
  <si>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</si>
  <si>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</si>
  <si>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</si>
  <si>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</si>
  <si>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</si>
  <si>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</si>
  <si>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</si>
  <si>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</si>
  <si>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</si>
  <si>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</si>
  <si>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</si>
  <si>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</si>
  <si>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</si>
  <si>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</si>
  <si>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</si>
  <si>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</si>
  <si>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</si>
  <si>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</si>
  <si>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</si>
  <si>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</si>
  <si>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</si>
  <si>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</si>
  <si>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</si>
  <si>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</si>
  <si>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</si>
  <si>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</si>
  <si>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</si>
  <si>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</si>
  <si>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</si>
  <si>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</si>
  <si>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</si>
  <si>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</si>
  <si>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</si>
  <si>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</si>
  <si>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</si>
  <si>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</si>
  <si>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</si>
  <si>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</si>
  <si>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</si>
  <si>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</si>
  <si>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</si>
  <si>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</si>
  <si>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</si>
  <si>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</si>
  <si>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</si>
  <si>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</si>
  <si>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</si>
  <si>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</si>
  <si>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</si>
  <si>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</si>
  <si>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</si>
  <si>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</si>
  <si>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</si>
  <si>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</si>
  <si>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</si>
  <si>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</si>
  <si>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</si>
  <si>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</si>
  <si>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</si>
  <si>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</si>
  <si>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</si>
  <si>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</si>
  <si>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</si>
  <si>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</si>
  <si>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</si>
  <si>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</si>
  <si>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</si>
  <si>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</si>
  <si>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</si>
  <si>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</si>
  <si>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</si>
  <si>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</si>
  <si>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</si>
  <si>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</si>
  <si>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</si>
  <si>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</si>
  <si>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</si>
  <si>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</si>
  <si>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</si>
  <si>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</si>
  <si>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</si>
  <si>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</si>
  <si>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</si>
  <si>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</si>
  <si>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</si>
  <si>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</si>
  <si>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</si>
  <si>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</si>
  <si>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</si>
  <si>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</si>
  <si>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</si>
  <si>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</si>
  <si>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</si>
  <si>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</si>
  <si>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</si>
  <si>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</si>
  <si>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</si>
  <si>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</si>
  <si>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</si>
  <si>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</si>
  <si>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</si>
  <si>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</si>
  <si>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</si>
  <si>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</si>
  <si>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</si>
  <si>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</si>
  <si>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</si>
  <si>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</si>
  <si>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</si>
  <si>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</si>
  <si>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</si>
  <si>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</si>
  <si>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</si>
  <si>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</si>
  <si>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</si>
  <si>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</si>
  <si>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</si>
  <si>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</si>
  <si>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</si>
  <si>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</si>
  <si>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</si>
  <si>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</si>
  <si>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</si>
  <si>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</si>
  <si>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</si>
  <si>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</si>
  <si>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</si>
  <si>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</si>
  <si>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</si>
  <si>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</si>
  <si>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</si>
  <si>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</si>
  <si>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</si>
  <si>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</si>
  <si>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</si>
  <si>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</si>
  <si>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</si>
  <si>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</si>
  <si>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</si>
  <si>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</si>
  <si>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</si>
  <si>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</si>
  <si>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</si>
  <si>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</si>
  <si>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</si>
  <si>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</si>
  <si>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</si>
  <si>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</si>
  <si>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</si>
  <si>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</si>
  <si>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</si>
  <si>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</si>
  <si>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</si>
  <si>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</si>
  <si>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</si>
  <si>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</si>
  <si>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</si>
  <si>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</si>
  <si>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</si>
  <si>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</si>
  <si>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</si>
  <si>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</si>
  <si>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</si>
  <si>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</si>
  <si>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</si>
  <si>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</si>
  <si>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</si>
  <si>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</si>
  <si>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</si>
  <si>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</si>
  <si>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</si>
  <si>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</si>
  <si>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</si>
  <si>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</si>
  <si>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</si>
  <si>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</si>
  <si>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</si>
  <si>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</si>
  <si>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</si>
  <si>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</si>
  <si>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</si>
  <si>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</si>
  <si>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</si>
  <si>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</si>
  <si>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</si>
  <si>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</si>
  <si>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</si>
  <si>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</si>
  <si>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</si>
  <si>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</si>
  <si>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</si>
  <si>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</si>
  <si>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</si>
  <si>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</si>
  <si>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</si>
  <si>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</si>
  <si>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</si>
  <si>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</si>
  <si>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</si>
  <si>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</si>
  <si>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</si>
  <si>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</si>
  <si>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</si>
  <si>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</si>
  <si>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</si>
  <si>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</si>
  <si>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</si>
  <si>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</si>
  <si>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</si>
  <si>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</si>
  <si>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</si>
  <si>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</si>
  <si>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</si>
  <si>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</si>
  <si>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</si>
  <si>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</si>
  <si>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</si>
  <si>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</si>
  <si>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</si>
  <si>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</si>
  <si>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</si>
  <si>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</si>
  <si>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</si>
  <si>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</si>
  <si>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</si>
  <si>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</si>
  <si>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</si>
  <si>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</si>
  <si>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</si>
  <si>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</si>
  <si>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</si>
  <si>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</si>
  <si>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</si>
  <si>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</si>
  <si>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</si>
  <si>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</si>
  <si>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</si>
  <si>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</si>
  <si>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</si>
  <si>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</si>
  <si>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</si>
  <si>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</si>
  <si>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</si>
  <si>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</si>
  <si>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</si>
  <si>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</si>
  <si>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</si>
  <si>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</si>
  <si>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</si>
  <si>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</si>
  <si>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</si>
  <si>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</si>
  <si>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</si>
  <si>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</si>
  <si>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</si>
  <si>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</si>
  <si>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</si>
  <si>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</si>
  <si>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</si>
  <si>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</si>
  <si>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</si>
  <si>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</si>
  <si>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</si>
  <si>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</si>
  <si>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</si>
  <si>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</si>
  <si>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</si>
  <si>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</si>
  <si>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</si>
  <si>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</si>
  <si>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</si>
  <si>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</si>
  <si>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</si>
  <si>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</si>
  <si>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</si>
  <si>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</si>
  <si>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</si>
  <si>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</si>
  <si>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</si>
  <si>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</si>
  <si>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</si>
  <si>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</si>
  <si>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</si>
  <si>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</si>
  <si>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</si>
  <si>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</si>
  <si>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</si>
  <si>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</si>
  <si>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</si>
  <si>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</si>
  <si>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</si>
  <si>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</si>
  <si>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</si>
  <si>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</si>
  <si>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</si>
  <si>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</si>
  <si>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</si>
  <si>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</si>
  <si>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</si>
  <si>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</si>
  <si>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</si>
  <si>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</si>
  <si>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</si>
  <si>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</si>
  <si>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</si>
  <si>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</si>
  <si>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</si>
  <si>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</si>
  <si>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</si>
  <si>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</si>
  <si>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</si>
  <si>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</si>
  <si>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</si>
  <si>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</si>
  <si>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</si>
  <si>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</si>
  <si>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</si>
  <si>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</si>
  <si>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</si>
  <si>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</si>
  <si>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</si>
  <si>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</si>
  <si>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</si>
  <si>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</si>
  <si>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</si>
  <si>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</si>
  <si>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</si>
  <si>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</si>
  <si>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</si>
  <si>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</si>
  <si>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</si>
  <si>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</si>
  <si>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</si>
  <si>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</si>
  <si>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</si>
  <si>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</si>
  <si>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</si>
  <si>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</si>
  <si>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</si>
  <si>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</si>
  <si>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</si>
  <si>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</si>
  <si>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</si>
  <si>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</si>
  <si>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</si>
  <si>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</si>
  <si>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</si>
  <si>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</si>
  <si>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</si>
  <si>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</si>
  <si>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</si>
  <si>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</si>
  <si>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</si>
  <si>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</si>
  <si>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</si>
  <si>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</si>
  <si>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</si>
  <si>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</si>
  <si>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</si>
  <si>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</si>
  <si>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</si>
  <si>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</si>
  <si>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</si>
  <si>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</si>
  <si>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</si>
  <si>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</si>
  <si>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</si>
  <si>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</si>
  <si>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</si>
  <si>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</si>
  <si>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</si>
  <si>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</si>
  <si>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</si>
  <si>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</si>
  <si>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</si>
  <si>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</si>
  <si>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</si>
  <si>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</si>
  <si>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</si>
  <si>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</si>
  <si>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</si>
  <si>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</si>
  <si>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</si>
  <si>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</si>
  <si>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</si>
  <si>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</si>
  <si>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</si>
  <si>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</si>
  <si>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</si>
  <si>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</si>
  <si>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</si>
  <si>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</si>
  <si>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</si>
  <si>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</si>
  <si>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</si>
  <si>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</si>
  <si>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</si>
  <si>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</si>
  <si>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</si>
  <si>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</si>
  <si>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</si>
  <si>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</si>
  <si>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</si>
  <si>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</si>
  <si>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</si>
  <si>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</si>
  <si>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</si>
  <si>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</si>
  <si>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</si>
  <si>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</si>
  <si>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</si>
  <si>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</si>
  <si>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</si>
  <si>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</si>
  <si>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</si>
  <si>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</si>
  <si>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</si>
  <si>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</si>
  <si>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</si>
  <si>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</si>
  <si>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</si>
  <si>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</si>
  <si>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</si>
  <si>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</si>
  <si>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</si>
  <si>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</si>
  <si>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</si>
  <si>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</si>
  <si>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</si>
  <si>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</si>
  <si>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</si>
  <si>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</si>
  <si>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</si>
  <si>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</si>
  <si>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</si>
  <si>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</si>
  <si>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</si>
  <si>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</si>
  <si>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</si>
  <si>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</si>
  <si>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</si>
  <si>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</si>
  <si>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</si>
  <si>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</si>
  <si>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</si>
  <si>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</si>
  <si>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</si>
  <si>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</si>
  <si>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</si>
  <si>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</si>
  <si>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</si>
  <si>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</si>
  <si>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</si>
  <si>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</si>
  <si>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</si>
  <si>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</si>
  <si>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</si>
  <si>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</si>
  <si>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</si>
  <si>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</si>
  <si>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</si>
  <si>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</si>
  <si>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</si>
  <si>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</si>
  <si>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</si>
  <si>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</si>
  <si>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</si>
  <si>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</si>
  <si>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</si>
  <si>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</si>
  <si>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</si>
  <si>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</si>
  <si>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</si>
  <si>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</si>
  <si>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</si>
  <si>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</si>
  <si>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</si>
  <si>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</si>
  <si>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</si>
  <si>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</si>
  <si>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</si>
  <si>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</si>
  <si>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</si>
  <si>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</si>
  <si>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</si>
  <si>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</si>
  <si>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</si>
  <si>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</si>
  <si>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</si>
  <si>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</si>
  <si>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</si>
  <si>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</si>
  <si>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</si>
  <si>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</si>
  <si>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</si>
  <si>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</si>
  <si>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</si>
  <si>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</si>
  <si>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</si>
  <si>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</si>
  <si>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</si>
  <si>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</si>
  <si>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</si>
  <si>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</si>
  <si>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</si>
  <si>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</si>
  <si>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</si>
  <si>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</si>
  <si>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</si>
  <si>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</si>
  <si>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</si>
  <si>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</si>
  <si>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</si>
  <si>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</si>
  <si>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</si>
  <si>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</si>
  <si>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</si>
  <si>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</si>
  <si>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</si>
  <si>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</si>
  <si>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</si>
  <si>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</si>
  <si>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</si>
  <si>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</si>
  <si>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</si>
  <si>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</si>
  <si>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</si>
  <si>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</si>
  <si>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</si>
  <si>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</si>
  <si>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</si>
  <si>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</si>
  <si>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</si>
  <si>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</si>
  <si>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</si>
  <si>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</si>
  <si>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</si>
  <si>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</si>
  <si>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</si>
  <si>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</si>
  <si>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</si>
  <si>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</si>
  <si>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</si>
  <si>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</si>
  <si>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</si>
  <si>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</si>
  <si>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</si>
  <si>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</si>
  <si>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</si>
  <si>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</si>
  <si>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</si>
  <si>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</si>
  <si>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</si>
  <si>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</si>
  <si>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</si>
  <si>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</si>
  <si>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</si>
  <si>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</si>
  <si>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</si>
  <si>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</si>
  <si>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</si>
  <si>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</si>
  <si>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</si>
  <si>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</si>
  <si>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</si>
  <si>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</si>
  <si>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</si>
  <si>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</si>
  <si>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</si>
  <si>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</si>
  <si>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</si>
  <si>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</si>
  <si>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</si>
  <si>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</si>
  <si>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</si>
  <si>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</si>
  <si>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</si>
  <si>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</si>
  <si>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</si>
  <si>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</si>
  <si>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</si>
  <si>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</si>
  <si>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</si>
  <si>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</si>
  <si>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</si>
  <si>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</si>
  <si>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</si>
  <si>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</si>
  <si>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</si>
  <si>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</si>
  <si>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</si>
  <si>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</si>
  <si>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</si>
  <si>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</si>
  <si>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</si>
  <si>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</si>
  <si>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</si>
  <si>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</si>
  <si>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</si>
  <si>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</si>
  <si>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</si>
  <si>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</si>
  <si>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</si>
  <si>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</si>
  <si>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</si>
  <si>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</si>
  <si>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</si>
  <si>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</si>
  <si>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</si>
  <si>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</si>
  <si>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</si>
  <si>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</si>
  <si>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</si>
  <si>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</si>
  <si>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</si>
  <si>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</si>
  <si>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</si>
  <si>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</si>
  <si>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</si>
  <si>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</si>
  <si>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</si>
  <si>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</si>
  <si>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</si>
  <si>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</si>
  <si>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</si>
  <si>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</si>
  <si>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</si>
  <si>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</si>
  <si>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</si>
  <si>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</si>
  <si>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</si>
  <si>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</si>
  <si>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</si>
  <si>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</si>
  <si>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</si>
  <si>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</si>
  <si>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</si>
  <si>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</si>
  <si>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</si>
  <si>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</si>
  <si>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</si>
  <si>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</si>
  <si>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</si>
  <si>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</si>
  <si>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</si>
  <si>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</si>
  <si>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</si>
  <si>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</si>
  <si>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</si>
  <si>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</si>
  <si>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</si>
  <si>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</si>
  <si>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</si>
  <si>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</si>
  <si>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</si>
  <si>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</si>
  <si>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</si>
  <si>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</si>
  <si>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</si>
  <si>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</si>
  <si>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</si>
  <si>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</si>
  <si>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</si>
  <si>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</si>
  <si>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</si>
  <si>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</si>
  <si>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</si>
  <si>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</si>
  <si>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</si>
  <si>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</si>
  <si>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</si>
  <si>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</si>
  <si>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</si>
  <si>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</si>
  <si>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</si>
  <si>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</si>
  <si>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</si>
  <si>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</si>
  <si>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</si>
  <si>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</si>
  <si>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</si>
  <si>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</si>
  <si>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</si>
  <si>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</si>
  <si>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</si>
  <si>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</si>
  <si>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</si>
  <si>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</si>
  <si>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</si>
  <si>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</si>
  <si>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</si>
  <si>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</si>
  <si>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</si>
  <si>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</si>
  <si>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</si>
  <si>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</si>
  <si>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</si>
  <si>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</si>
  <si>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</si>
  <si>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</si>
  <si>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</si>
  <si>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</si>
  <si>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</si>
  <si>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</si>
  <si>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</si>
  <si>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</si>
  <si>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</si>
  <si>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</si>
  <si>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</si>
  <si>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</si>
  <si>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</si>
  <si>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</si>
  <si>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</si>
  <si>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</si>
  <si>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</si>
  <si>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</si>
  <si>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</si>
  <si>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</si>
  <si>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</si>
  <si>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</si>
  <si>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</si>
  <si>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</si>
  <si>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</si>
  <si>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</si>
  <si>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</si>
  <si>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</si>
  <si>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</si>
  <si>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</si>
  <si>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</si>
  <si>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</si>
  <si>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</si>
  <si>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</si>
  <si>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</si>
  <si>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</si>
  <si>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</si>
  <si>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</si>
  <si>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</si>
  <si>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</si>
  <si>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</si>
  <si>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</si>
  <si>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</si>
  <si>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</si>
  <si>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</si>
  <si>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</si>
  <si>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</si>
  <si>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</si>
  <si>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</si>
  <si>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</si>
  <si>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</si>
  <si>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</si>
  <si>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</si>
  <si>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</si>
  <si>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</si>
  <si>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</si>
  <si>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</si>
  <si>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</si>
  <si>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</si>
  <si>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</si>
  <si>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</si>
  <si>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</si>
  <si>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</si>
  <si>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</si>
  <si>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</si>
  <si>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</si>
  <si>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</si>
  <si>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</si>
  <si>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</si>
  <si>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</si>
  <si>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</si>
  <si>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</si>
  <si>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</si>
  <si>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</si>
  <si>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</si>
  <si>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</si>
  <si>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</si>
  <si>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</si>
  <si>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</si>
  <si>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</si>
  <si>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</si>
  <si>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</si>
  <si>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</si>
  <si>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</si>
  <si>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</si>
  <si>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</si>
  <si>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</si>
  <si>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</si>
  <si>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</si>
  <si>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</si>
  <si>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</si>
  <si>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</si>
  <si>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</si>
  <si>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</si>
  <si>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</si>
  <si>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</si>
  <si>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</si>
  <si>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</si>
  <si>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</si>
  <si>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</si>
  <si>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</si>
  <si>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</si>
  <si>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</si>
  <si>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</si>
  <si>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</si>
  <si>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</si>
  <si>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</si>
  <si>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</si>
  <si>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</si>
  <si>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</si>
  <si>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</si>
  <si>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</si>
  <si>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</si>
  <si>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</si>
  <si>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</si>
  <si>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</si>
  <si>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</si>
  <si>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</si>
  <si>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</si>
  <si>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</si>
  <si>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</si>
  <si>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</si>
  <si>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</si>
  <si>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</si>
  <si>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</si>
  <si>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</si>
  <si>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</si>
  <si>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</si>
  <si>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</si>
  <si>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</si>
  <si>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</si>
  <si>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</si>
  <si>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</si>
  <si>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</si>
  <si>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</si>
  <si>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</si>
  <si>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</si>
  <si>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</si>
  <si>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</si>
  <si>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</si>
  <si>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</si>
  <si>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</si>
  <si>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</si>
  <si>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</si>
  <si>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</si>
  <si>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</si>
  <si>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</si>
  <si>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</si>
  <si>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</si>
  <si>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</si>
  <si>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</si>
  <si>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</si>
  <si>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</si>
  <si>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</si>
  <si>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</si>
  <si>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</si>
  <si>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</si>
  <si>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</si>
  <si>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</si>
  <si>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</si>
  <si>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</si>
  <si>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</si>
  <si>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</si>
  <si>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</si>
  <si>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</si>
  <si>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</si>
  <si>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</si>
  <si>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</si>
  <si>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</si>
  <si>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</si>
  <si>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</si>
  <si>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</si>
  <si>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</si>
  <si>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</si>
  <si>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</si>
  <si>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</si>
  <si>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</si>
  <si>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</si>
  <si>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</si>
  <si>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</si>
  <si>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</si>
  <si>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</si>
  <si>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</si>
  <si>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</si>
  <si>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</si>
  <si>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</si>
  <si>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</si>
  <si>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</si>
  <si>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</si>
  <si>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</si>
  <si>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</si>
  <si>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</si>
  <si>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</si>
  <si>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</si>
  <si>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</si>
  <si>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</si>
  <si>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</si>
  <si>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</si>
  <si>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</si>
  <si>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</si>
  <si>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</si>
  <si>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</si>
  <si>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</si>
  <si>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</si>
  <si>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</si>
  <si>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</si>
  <si>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</si>
  <si>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</si>
  <si>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</si>
  <si>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</si>
  <si>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</si>
  <si>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</si>
  <si>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</si>
  <si>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</si>
  <si>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</si>
  <si>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</si>
  <si>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</si>
  <si>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</si>
  <si>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</si>
  <si>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</si>
  <si>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</si>
  <si>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</si>
  <si>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</si>
  <si>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</si>
  <si>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</si>
  <si>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</si>
  <si>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</si>
  <si>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</si>
  <si>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</si>
  <si>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</si>
  <si>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</si>
  <si>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</si>
  <si>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</si>
  <si>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</si>
  <si>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</si>
  <si>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</si>
  <si>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</si>
  <si>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</si>
  <si>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</si>
  <si>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</si>
  <si>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</si>
  <si>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</si>
  <si>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</si>
  <si>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</si>
  <si>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</si>
  <si>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</si>
  <si>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</si>
  <si>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</si>
  <si>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</si>
  <si>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</si>
  <si>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</si>
  <si>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</si>
  <si>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</si>
  <si>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</si>
  <si>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</si>
  <si>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</si>
  <si>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</si>
  <si>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</si>
  <si>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</si>
  <si>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</si>
  <si>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</si>
  <si>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</si>
  <si>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</si>
  <si>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</si>
  <si>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</si>
  <si>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</si>
  <si>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</si>
  <si>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</si>
  <si>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</si>
  <si>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</si>
  <si>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</si>
  <si>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</si>
  <si>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</si>
  <si>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</si>
  <si>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</si>
  <si>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</si>
  <si>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</si>
  <si>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</si>
  <si>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</si>
  <si>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</si>
  <si>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</si>
  <si>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</si>
  <si>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</si>
  <si>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</si>
  <si>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</si>
  <si>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</si>
  <si>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</si>
  <si>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</si>
  <si>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</si>
  <si>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</si>
  <si>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</si>
  <si>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</si>
  <si>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</si>
  <si>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</si>
  <si>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</si>
  <si>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</si>
  <si>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</si>
  <si>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</si>
  <si>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</si>
  <si>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</si>
  <si>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</si>
  <si>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</si>
  <si>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</si>
  <si>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</si>
  <si>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</si>
  <si>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</si>
  <si>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</si>
  <si>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</si>
  <si>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</si>
  <si>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</si>
  <si>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</si>
  <si>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</si>
  <si>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</si>
  <si>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</si>
  <si>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</si>
  <si>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</si>
  <si>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</si>
  <si>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</si>
  <si>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</si>
  <si>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</si>
  <si>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</si>
  <si>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</si>
  <si>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</si>
  <si>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</si>
  <si>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</si>
  <si>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</si>
  <si>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</si>
  <si>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</si>
  <si>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</si>
  <si>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</si>
  <si>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</si>
  <si>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</si>
  <si>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</si>
  <si>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</si>
  <si>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</si>
  <si>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</si>
  <si>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</si>
  <si>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</si>
  <si>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</si>
  <si>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</si>
  <si>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</si>
  <si>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</si>
  <si>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</si>
  <si>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</si>
  <si>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</si>
  <si>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</si>
  <si>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</si>
  <si>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</si>
  <si>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</si>
  <si>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</si>
  <si>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</si>
  <si>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</si>
  <si>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</si>
  <si>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</si>
  <si>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</si>
  <si>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</si>
  <si>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</si>
  <si>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</si>
  <si>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</si>
  <si>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</si>
  <si>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</si>
  <si>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</si>
  <si>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</si>
  <si>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</si>
  <si>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</si>
  <si>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</si>
  <si>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</si>
  <si>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</si>
  <si>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</si>
  <si>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</si>
  <si>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</si>
  <si>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</si>
  <si>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</si>
  <si>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</si>
  <si>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</si>
  <si>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</si>
  <si>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</si>
  <si>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</si>
  <si>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</si>
  <si>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</si>
  <si>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</si>
  <si>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</si>
  <si>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</si>
  <si>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</si>
  <si>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</si>
  <si>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</si>
  <si>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</si>
  <si>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</si>
  <si>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</si>
  <si>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</si>
  <si>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</si>
  <si>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</si>
  <si>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</si>
  <si>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</si>
  <si>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</si>
  <si>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</si>
  <si>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</si>
  <si>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</si>
  <si>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</si>
  <si>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</si>
  <si>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</si>
  <si>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</si>
  <si>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</si>
  <si>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</si>
  <si>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</si>
  <si>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</si>
  <si>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</si>
  <si>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</si>
  <si>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</si>
  <si>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</si>
  <si>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</si>
  <si>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</si>
  <si>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</si>
  <si>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</si>
  <si>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</si>
  <si>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</si>
  <si>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</si>
  <si>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</si>
  <si>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</si>
  <si>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</si>
  <si>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</si>
  <si>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</si>
  <si>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</si>
  <si>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</si>
  <si>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</si>
  <si>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</si>
  <si>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</si>
  <si>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</si>
  <si>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</si>
  <si>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</si>
  <si>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</si>
  <si>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</si>
  <si>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</si>
  <si>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</si>
  <si>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</si>
  <si>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</si>
  <si>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</si>
  <si>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</si>
  <si>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</si>
  <si>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</si>
  <si>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</si>
  <si>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</si>
  <si>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</si>
  <si>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</si>
  <si>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</si>
  <si>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</si>
  <si>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</si>
  <si>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</si>
  <si>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</si>
  <si>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</si>
  <si>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</si>
  <si>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</si>
  <si>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</si>
  <si>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</si>
  <si>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</si>
  <si>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</si>
  <si>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</si>
  <si>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</si>
  <si>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</si>
  <si>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</si>
  <si>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</si>
  <si>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</si>
  <si>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</si>
  <si>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</si>
  <si>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</si>
  <si>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</si>
  <si>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</si>
  <si>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</si>
  <si>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</si>
  <si>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</si>
  <si>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</si>
  <si>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</si>
  <si>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</si>
  <si>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</si>
  <si>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</si>
  <si>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</si>
  <si>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</si>
  <si>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</si>
  <si>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</si>
  <si>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</si>
  <si>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</si>
  <si>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</si>
  <si>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</si>
  <si>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</si>
  <si>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</si>
  <si>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</si>
  <si>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</si>
  <si>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</si>
  <si>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</si>
  <si>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</si>
  <si>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</si>
  <si>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</si>
  <si>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</si>
  <si>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</si>
  <si>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</si>
  <si>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</si>
  <si>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</si>
  <si>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</si>
  <si>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</si>
  <si>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</si>
  <si>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</si>
  <si>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</si>
  <si>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</si>
  <si>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</si>
  <si>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</si>
  <si>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</si>
  <si>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</si>
  <si>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</si>
  <si>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</si>
  <si>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</si>
  <si>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</si>
  <si>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</si>
  <si>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</si>
  <si>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</si>
  <si>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</si>
  <si>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</si>
  <si>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</si>
  <si>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</si>
  <si>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</si>
  <si>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</si>
  <si>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</si>
  <si>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</si>
  <si>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</si>
  <si>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</si>
  <si>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</si>
  <si>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</si>
  <si>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</si>
  <si>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</si>
  <si>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</si>
  <si>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</si>
  <si>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</si>
  <si>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</si>
  <si>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</si>
  <si>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</si>
  <si>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</si>
  <si>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</si>
  <si>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</si>
  <si>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</si>
  <si>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</si>
  <si>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</si>
  <si>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</si>
  <si>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</si>
  <si>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</si>
  <si>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</si>
  <si>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</si>
  <si>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</si>
  <si>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</si>
  <si>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</si>
  <si>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</si>
  <si>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</si>
  <si>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</si>
  <si>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</si>
  <si>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</si>
  <si>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</si>
  <si>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</si>
  <si>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</si>
  <si>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</si>
  <si>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</si>
  <si>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</si>
  <si>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</si>
  <si>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</si>
  <si>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</si>
  <si>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</si>
  <si>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</si>
  <si>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</si>
  <si>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</si>
  <si>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</si>
  <si>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</si>
  <si>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</si>
  <si>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</si>
  <si>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</si>
  <si>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</si>
  <si>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</si>
  <si>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</si>
  <si>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</si>
  <si>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</si>
  <si>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</si>
  <si>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</si>
  <si>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</si>
  <si>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</si>
  <si>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</si>
  <si>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</si>
  <si>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</si>
  <si>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</si>
  <si>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</si>
  <si>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</si>
  <si>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</si>
  <si>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</si>
  <si>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</si>
  <si>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</si>
  <si>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</si>
  <si>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</si>
  <si>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</si>
  <si>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</si>
  <si>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</si>
  <si>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</si>
  <si>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</si>
  <si>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</si>
  <si>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</si>
  <si>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</si>
  <si>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</si>
  <si>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</si>
  <si>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</si>
  <si>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</si>
  <si>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</si>
  <si>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</si>
  <si>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</si>
  <si>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</si>
  <si>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</si>
  <si>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</si>
  <si>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</si>
  <si>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</si>
  <si>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</si>
  <si>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</si>
  <si>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</si>
  <si>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</si>
  <si>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</si>
  <si>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</si>
  <si>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</si>
  <si>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</si>
  <si>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</si>
  <si>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</si>
  <si>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</si>
  <si>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</si>
  <si>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</si>
  <si>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</si>
  <si>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</si>
  <si>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</si>
  <si>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</si>
  <si>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</si>
  <si>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</si>
  <si>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</si>
  <si>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</si>
  <si>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</si>
  <si>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</si>
  <si>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</si>
  <si>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</si>
  <si>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</si>
  <si>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</si>
  <si>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</si>
  <si>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</si>
  <si>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</si>
  <si>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</si>
  <si>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</si>
  <si>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</si>
  <si>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</si>
  <si>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</si>
  <si>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</si>
  <si>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</si>
  <si>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</si>
  <si>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</si>
  <si>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</si>
  <si>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</si>
  <si>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</si>
  <si>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</si>
  <si>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</si>
  <si>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</si>
  <si>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</si>
  <si>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</si>
  <si>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</si>
  <si>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</si>
  <si>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</si>
  <si>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</si>
  <si>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</si>
  <si>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</si>
  <si>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</si>
  <si>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</si>
  <si>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</si>
  <si>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</si>
  <si>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</si>
  <si>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</si>
  <si>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</si>
  <si>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</si>
  <si>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</si>
  <si>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</si>
  <si>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</si>
  <si>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</si>
  <si>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</si>
  <si>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</si>
  <si>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</si>
  <si>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</si>
  <si>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</si>
  <si>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</si>
  <si>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</si>
  <si>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</si>
  <si>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</si>
  <si>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</si>
  <si>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</si>
  <si>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</si>
  <si>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</si>
  <si>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</si>
  <si>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</si>
  <si>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</si>
  <si>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</si>
  <si>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</si>
  <si>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</si>
  <si>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</si>
  <si>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</si>
  <si>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</si>
  <si>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</si>
  <si>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</si>
  <si>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</si>
  <si>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</si>
  <si>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</si>
  <si>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</si>
  <si>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</si>
  <si>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</si>
  <si>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</si>
  <si>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</si>
  <si>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</si>
  <si>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</si>
  <si>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</si>
  <si>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</si>
  <si>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</si>
  <si>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</si>
  <si>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</si>
  <si>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</si>
  <si>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</si>
  <si>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</si>
  <si>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</si>
  <si>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</si>
  <si>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</si>
  <si>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</si>
  <si>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</si>
  <si>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</si>
  <si>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</si>
  <si>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</si>
  <si>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</si>
  <si>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</si>
  <si>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</si>
  <si>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</si>
  <si>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</si>
  <si>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</si>
  <si>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</si>
  <si>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</si>
  <si>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</si>
  <si>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</si>
  <si>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</si>
  <si>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</si>
  <si>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</si>
  <si>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</si>
  <si>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</si>
  <si>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</si>
  <si>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</si>
  <si>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</si>
  <si>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</si>
  <si>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</si>
  <si>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</si>
  <si>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</si>
  <si>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</si>
  <si>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</si>
  <si>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</si>
  <si>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</si>
  <si>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</si>
  <si>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</si>
  <si>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</si>
  <si>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</si>
  <si>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</si>
  <si>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</si>
  <si>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</si>
  <si>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</si>
  <si>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</si>
  <si>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</si>
  <si>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</si>
  <si>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</si>
  <si>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</si>
  <si>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</si>
  <si>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</si>
  <si>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</si>
  <si>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</si>
  <si>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</si>
  <si>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</si>
  <si>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</si>
  <si>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</si>
  <si>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</si>
  <si>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</si>
  <si>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</si>
  <si>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</si>
  <si>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</si>
  <si>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</si>
  <si>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</si>
  <si>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</si>
  <si>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</si>
  <si>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</si>
  <si>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</si>
  <si>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</si>
  <si>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</si>
  <si>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</si>
  <si>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</si>
  <si>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</si>
  <si>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</si>
  <si>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</si>
  <si>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</si>
  <si>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</si>
  <si>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</si>
  <si>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</si>
  <si>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</si>
  <si>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</si>
  <si>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</si>
  <si>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</si>
  <si>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</si>
  <si>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</si>
  <si>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</si>
  <si>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</si>
  <si>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</si>
  <si>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</si>
  <si>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</si>
  <si>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</si>
  <si>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</si>
  <si>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</si>
  <si>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</si>
  <si>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</si>
  <si>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</si>
  <si>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</si>
  <si>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</si>
  <si>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</si>
  <si>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</si>
  <si>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</si>
  <si>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</si>
  <si>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</si>
  <si>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</si>
  <si>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</si>
  <si>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</si>
  <si>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</si>
  <si>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</si>
  <si>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</si>
  <si>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</si>
  <si>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</si>
  <si>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</si>
  <si>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</si>
  <si>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</si>
  <si>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</si>
  <si>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</si>
  <si>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</si>
  <si>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</si>
  <si>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</si>
  <si>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</si>
  <si>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</si>
  <si>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</si>
  <si>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</si>
  <si>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</si>
  <si>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</si>
  <si>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</si>
  <si>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</si>
  <si>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</si>
  <si>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</si>
  <si>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</si>
  <si>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</si>
  <si>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</si>
  <si>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</si>
  <si>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</si>
  <si>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</si>
  <si>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</si>
  <si>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</si>
  <si>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</si>
  <si>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</si>
  <si>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</si>
  <si>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</si>
  <si>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</si>
  <si>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</si>
  <si>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</si>
  <si>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</si>
  <si>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</si>
  <si>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</si>
  <si>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</si>
  <si>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</si>
  <si>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</si>
  <si>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</si>
  <si>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</si>
  <si>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</si>
  <si>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</si>
  <si>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</si>
  <si>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</si>
  <si>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</si>
  <si>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</si>
  <si>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</si>
  <si>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</si>
  <si>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</si>
  <si>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</si>
  <si>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</si>
  <si>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</si>
  <si>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</si>
  <si>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</si>
  <si>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</si>
  <si>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</si>
  <si>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</si>
  <si>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</si>
  <si>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</si>
  <si>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</si>
  <si>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</si>
  <si>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</si>
  <si>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</si>
  <si>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</si>
  <si>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</si>
  <si>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</si>
  <si>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</si>
  <si>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</si>
  <si>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</si>
  <si>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</si>
  <si>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</si>
  <si>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</si>
  <si>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</si>
  <si>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</si>
  <si>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</si>
  <si>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</si>
  <si>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</si>
  <si>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</si>
  <si>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</si>
  <si>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</si>
  <si>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</si>
  <si>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</si>
  <si>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</si>
  <si>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</si>
  <si>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</si>
  <si>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</si>
  <si>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</si>
  <si>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</si>
  <si>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</si>
  <si>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</si>
  <si>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</si>
  <si>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</si>
  <si>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</si>
  <si>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</si>
  <si>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</si>
  <si>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</si>
  <si>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</si>
  <si>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</si>
  <si>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</si>
  <si>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</si>
  <si>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</si>
  <si>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</si>
  <si>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</si>
  <si>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</si>
  <si>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</si>
  <si>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</si>
  <si>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</si>
  <si>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</si>
  <si>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</si>
  <si>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</si>
  <si>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</si>
  <si>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</si>
  <si>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</si>
  <si>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</si>
  <si>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</si>
  <si>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</si>
  <si>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</si>
  <si>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</si>
  <si>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</si>
  <si>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</si>
  <si>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</si>
  <si>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</si>
  <si>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</si>
  <si>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</si>
  <si>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</si>
  <si>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</si>
  <si>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</si>
  <si>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</si>
  <si>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</si>
  <si>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</si>
  <si>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</si>
  <si>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</si>
  <si>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</si>
  <si>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</si>
  <si>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</si>
  <si>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</si>
  <si>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</si>
  <si>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</si>
  <si>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</si>
  <si>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</si>
  <si>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</si>
  <si>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</si>
  <si>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</si>
  <si>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</si>
  <si>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</si>
  <si>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</si>
  <si>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</si>
  <si>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</si>
  <si>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</si>
  <si>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</si>
  <si>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</si>
  <si>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</si>
  <si>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</si>
  <si>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</si>
  <si>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</si>
  <si>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</si>
  <si>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</si>
  <si>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</si>
  <si>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</si>
  <si>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</si>
  <si>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</si>
  <si>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</si>
  <si>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</si>
  <si>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</si>
  <si>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</si>
  <si>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</si>
  <si>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</si>
  <si>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</si>
  <si>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</si>
  <si>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</si>
  <si>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</si>
  <si>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</si>
  <si>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</si>
  <si>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</si>
  <si>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</si>
  <si>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</si>
  <si>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</si>
  <si>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</si>
  <si>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</si>
  <si>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</si>
  <si>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</si>
  <si>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</si>
  <si>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</si>
  <si>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</si>
  <si>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</si>
  <si>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</si>
  <si>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</si>
  <si>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</si>
  <si>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</si>
  <si>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</si>
  <si>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</si>
  <si>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</si>
  <si>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</si>
  <si>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</si>
  <si>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</si>
  <si>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</si>
  <si>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</si>
  <si>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</si>
  <si>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</si>
  <si>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</si>
  <si>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</si>
  <si>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</si>
  <si>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</si>
  <si>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</si>
  <si>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</si>
  <si>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</si>
  <si>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</si>
  <si>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</si>
  <si>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</si>
  <si>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</si>
  <si>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</si>
  <si>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</si>
  <si>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</si>
  <si>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</si>
  <si>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</si>
  <si>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</si>
  <si>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</si>
  <si>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</si>
  <si>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</si>
  <si>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</si>
  <si>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</si>
  <si>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</si>
  <si>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</si>
  <si>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</si>
  <si>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</si>
  <si>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</si>
  <si>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</si>
  <si>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</si>
  <si>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</si>
  <si>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</si>
  <si>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</si>
  <si>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</si>
  <si>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</si>
  <si>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</si>
  <si>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</si>
  <si>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</si>
  <si>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</si>
  <si>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</si>
  <si>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</si>
  <si>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</si>
  <si>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</si>
  <si>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</si>
  <si>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</si>
  <si>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</si>
  <si>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</si>
  <si>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</si>
  <si>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</si>
  <si>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</si>
  <si>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</si>
  <si>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</si>
  <si>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</si>
  <si>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</si>
  <si>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</si>
  <si>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</si>
  <si>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</si>
  <si>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</si>
  <si>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</si>
  <si>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</si>
  <si>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</si>
  <si>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</si>
  <si>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</si>
  <si>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</si>
  <si>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</si>
  <si>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</si>
  <si>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</si>
  <si>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</si>
  <si>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</si>
  <si>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</si>
  <si>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</si>
  <si>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</si>
  <si>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</si>
  <si>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</si>
  <si>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</si>
  <si>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</si>
  <si>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</si>
  <si>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</si>
  <si>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</si>
  <si>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</si>
  <si>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</si>
  <si>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</si>
  <si>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</si>
  <si>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</si>
  <si>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</si>
  <si>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</si>
  <si>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</si>
  <si>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</si>
  <si>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</si>
  <si>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</si>
  <si>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</si>
  <si>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</si>
  <si>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</si>
  <si>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</si>
  <si>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</si>
  <si>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</si>
  <si>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</si>
  <si>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</si>
  <si>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</si>
  <si>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</si>
  <si>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</si>
  <si>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</si>
  <si>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</si>
  <si>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</si>
  <si>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</si>
  <si>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</si>
  <si>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</si>
  <si>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</si>
  <si>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</si>
  <si>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</si>
  <si>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</si>
  <si>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</si>
  <si>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</si>
  <si>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</si>
  <si>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</si>
  <si>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</si>
  <si>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</si>
  <si>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</si>
  <si>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</si>
  <si>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</si>
  <si>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</si>
  <si>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</si>
  <si>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</si>
  <si>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</si>
  <si>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</si>
  <si>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</si>
  <si>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</si>
  <si>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</si>
  <si>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</si>
  <si>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</si>
  <si>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</si>
  <si>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</si>
  <si>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</si>
  <si>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</si>
  <si>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</si>
  <si>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</si>
  <si>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</si>
  <si>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</si>
  <si>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</si>
  <si>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</si>
  <si>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</si>
  <si>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</si>
  <si>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</si>
  <si>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</si>
  <si>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</si>
  <si>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</si>
  <si>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</si>
  <si>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</si>
  <si>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</si>
  <si>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</si>
  <si>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</si>
  <si>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</si>
  <si>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</si>
  <si>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</si>
  <si>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</si>
  <si>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</si>
  <si>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</si>
  <si>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</si>
  <si>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</si>
  <si>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</si>
  <si>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</si>
  <si>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</si>
  <si>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</si>
  <si>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</si>
  <si>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</si>
  <si>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</si>
  <si>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</si>
  <si>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</si>
  <si>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</si>
  <si>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</si>
  <si>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</si>
  <si>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</si>
  <si>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</si>
  <si>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</si>
  <si>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</si>
  <si>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</si>
  <si>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</si>
  <si>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</si>
  <si>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</si>
  <si>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</si>
  <si>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</si>
  <si>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</si>
  <si>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</si>
  <si>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</si>
  <si>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</si>
  <si>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</si>
  <si>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</si>
  <si>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</si>
  <si>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</si>
  <si>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</si>
  <si>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</si>
  <si>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</si>
  <si>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</si>
  <si>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</si>
  <si>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</si>
  <si>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</si>
  <si>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</si>
  <si>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</si>
  <si>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</si>
  <si>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</si>
  <si>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</si>
  <si>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</si>
  <si>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</si>
  <si>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</si>
  <si>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</si>
  <si>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</si>
  <si>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</si>
  <si>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</si>
  <si>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</si>
  <si>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</si>
  <si>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</si>
  <si>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</si>
  <si>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</si>
  <si>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</si>
  <si>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</si>
  <si>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</si>
  <si>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</si>
  <si>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</si>
  <si>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</si>
  <si>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</si>
  <si>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</si>
  <si>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</si>
  <si>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</si>
  <si>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</si>
  <si>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</si>
  <si>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</si>
  <si>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</si>
  <si>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</si>
  <si>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</si>
  <si>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</si>
  <si>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</si>
  <si>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</si>
  <si>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</si>
  <si>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</si>
  <si>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</si>
  <si>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</si>
  <si>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</si>
  <si>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</si>
  <si>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</si>
  <si>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</si>
  <si>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</si>
  <si>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</si>
  <si>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</si>
  <si>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</si>
  <si>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</si>
  <si>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</si>
  <si>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</si>
  <si>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</si>
  <si>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</si>
  <si>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</si>
  <si>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</si>
  <si>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</si>
  <si>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</si>
  <si>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</si>
  <si>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</si>
  <si>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</si>
  <si>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</si>
  <si>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</si>
  <si>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</si>
  <si>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</si>
  <si>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</si>
  <si>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</si>
  <si>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</si>
  <si>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</si>
  <si>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</si>
  <si>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</si>
  <si>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</si>
  <si>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</si>
  <si>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</si>
  <si>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</si>
  <si>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</si>
  <si>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</si>
  <si>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</si>
  <si>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</si>
  <si>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</si>
  <si>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</si>
  <si>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</si>
  <si>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</si>
  <si>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</si>
  <si>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</si>
  <si>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</si>
  <si>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</si>
  <si>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</si>
  <si>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</si>
  <si>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</si>
  <si>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</si>
  <si>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</si>
  <si>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</si>
  <si>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</si>
  <si>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</si>
  <si>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</si>
  <si>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</si>
  <si>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</si>
  <si>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</si>
  <si>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</si>
  <si>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</si>
  <si>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</si>
  <si>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</si>
  <si>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</si>
  <si>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</si>
  <si>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</si>
  <si>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</si>
  <si>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</si>
  <si>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</si>
  <si>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</si>
  <si>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</si>
  <si>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</si>
  <si>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</si>
  <si>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</si>
  <si>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</si>
  <si>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</si>
  <si>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</si>
  <si>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</si>
  <si>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</si>
  <si>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</si>
  <si>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</si>
  <si>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</si>
  <si>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</si>
  <si>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</si>
  <si>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</si>
  <si>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</si>
  <si>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</si>
  <si>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</si>
  <si>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</si>
  <si>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</si>
  <si>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</si>
  <si>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</si>
  <si>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</si>
  <si>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</si>
  <si>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</si>
  <si>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</si>
  <si>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</si>
  <si>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</si>
  <si>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</si>
  <si>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</si>
  <si>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</si>
  <si>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</si>
  <si>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</si>
  <si>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</si>
  <si>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</si>
  <si>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</si>
  <si>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</si>
  <si>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</si>
  <si>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</si>
  <si>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</si>
  <si>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</si>
  <si>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</si>
  <si>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</si>
  <si>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</si>
  <si>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</si>
  <si>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</si>
  <si>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</si>
  <si>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</si>
  <si>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</si>
  <si>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</si>
  <si>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</si>
  <si>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</si>
  <si>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</si>
  <si>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</si>
  <si>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</si>
  <si>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</si>
  <si>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</si>
  <si>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</si>
  <si>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</si>
  <si>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</si>
  <si>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</si>
  <si>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</si>
  <si>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</si>
  <si>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</si>
  <si>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</si>
  <si>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</si>
  <si>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</si>
  <si>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</si>
  <si>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</si>
  <si>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</si>
  <si>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</si>
  <si>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</si>
  <si>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</si>
  <si>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</si>
  <si>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</si>
  <si>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</si>
  <si>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</si>
  <si>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</si>
  <si>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</si>
  <si>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</si>
  <si>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</si>
  <si>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</si>
  <si>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</si>
  <si>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</si>
  <si>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</si>
  <si>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</si>
  <si>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</si>
  <si>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</si>
  <si>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</si>
  <si>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</si>
  <si>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</si>
  <si>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</si>
  <si>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</si>
  <si>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</si>
  <si>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</si>
  <si>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</si>
  <si>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</si>
  <si>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</si>
  <si>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</si>
  <si>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</si>
  <si>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</si>
  <si>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</si>
  <si>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</si>
  <si>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</si>
  <si>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</si>
  <si>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</si>
  <si>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</si>
  <si>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</si>
  <si>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</si>
  <si>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</si>
  <si>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</si>
  <si>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</si>
  <si>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</si>
  <si>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</si>
  <si>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</si>
  <si>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</si>
  <si>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</si>
  <si>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</si>
  <si>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</si>
  <si>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</si>
  <si>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</si>
  <si>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</si>
  <si>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</si>
  <si>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</si>
  <si>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</si>
  <si>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</si>
  <si>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</si>
  <si>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</si>
  <si>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</si>
  <si>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</si>
  <si>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</si>
  <si>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</si>
  <si>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</si>
  <si>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</si>
  <si>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</si>
  <si>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</si>
  <si>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</si>
  <si>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</si>
  <si>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</si>
  <si>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</si>
  <si>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</si>
  <si>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</si>
  <si>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</si>
  <si>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</si>
  <si>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</si>
  <si>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</si>
  <si>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</si>
  <si>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</si>
  <si>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</si>
  <si>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</si>
  <si>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</si>
  <si>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</si>
  <si>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</si>
  <si>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</si>
  <si>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</si>
  <si>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</si>
  <si>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</si>
  <si>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</si>
  <si>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</si>
  <si>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</si>
  <si>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</si>
  <si>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</si>
  <si>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</si>
  <si>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</si>
  <si>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</si>
  <si>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</si>
  <si>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</si>
  <si>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</si>
  <si>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</si>
  <si>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</si>
  <si>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</si>
  <si>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</si>
  <si>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</si>
  <si>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</si>
  <si>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</si>
  <si>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</si>
  <si>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</si>
  <si>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</si>
  <si>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</si>
  <si>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</si>
  <si>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</si>
  <si>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</si>
  <si>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</si>
  <si>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</si>
  <si>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</si>
  <si>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</si>
  <si>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</si>
  <si>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</si>
  <si>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</si>
  <si>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</si>
  <si>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</si>
  <si>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</si>
  <si>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</si>
  <si>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</si>
  <si>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</si>
  <si>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</si>
  <si>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</si>
  <si>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</si>
  <si>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</si>
  <si>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</si>
  <si>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</si>
  <si>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</si>
  <si>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</si>
  <si>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</si>
  <si>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</si>
  <si>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</si>
  <si>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</si>
  <si>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</si>
  <si>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</si>
  <si>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</si>
  <si>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</si>
  <si>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</si>
  <si>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</si>
  <si>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</si>
  <si>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</si>
  <si>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</si>
  <si>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</si>
  <si>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</si>
  <si>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</si>
  <si>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</si>
  <si>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</si>
  <si>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</si>
  <si>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</si>
  <si>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</si>
  <si>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</si>
  <si>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</si>
  <si>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</si>
  <si>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</si>
  <si>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</si>
  <si>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</si>
  <si>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</si>
  <si>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</si>
  <si>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</si>
  <si>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</si>
  <si>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</si>
  <si>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</si>
  <si>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</si>
  <si>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</si>
  <si>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</si>
  <si>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</si>
  <si>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</si>
  <si>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</si>
  <si>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</si>
  <si>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</si>
  <si>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</si>
  <si>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</si>
  <si>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</si>
  <si>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</si>
  <si>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</si>
  <si>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</si>
  <si>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</si>
  <si>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</si>
  <si>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</si>
  <si>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</si>
  <si>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</si>
  <si>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</si>
  <si>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</si>
  <si>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</si>
  <si>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</si>
  <si>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</si>
  <si>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</si>
  <si>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</si>
  <si>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</si>
  <si>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</si>
  <si>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</si>
  <si>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</si>
  <si>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</si>
  <si>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</si>
  <si>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</si>
  <si>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</si>
  <si>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</si>
  <si>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</si>
  <si>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</si>
  <si>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</si>
  <si>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</si>
  <si>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</si>
  <si>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</si>
  <si>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</si>
  <si>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</si>
  <si>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</si>
  <si>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</si>
  <si>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</si>
  <si>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</si>
  <si>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</si>
  <si>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</si>
  <si>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</si>
  <si>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</si>
  <si>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</si>
  <si>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</si>
  <si>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</si>
  <si>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</si>
  <si>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</si>
  <si>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</si>
  <si>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</si>
  <si>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</si>
  <si>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</si>
  <si>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</si>
  <si>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</si>
  <si>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</si>
  <si>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</si>
  <si>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</si>
  <si>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</si>
  <si>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</si>
  <si>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</si>
  <si>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</si>
  <si>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</si>
  <si>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</si>
  <si>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</si>
  <si>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</si>
  <si>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</si>
  <si>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</si>
  <si>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</si>
  <si>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</si>
  <si>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</si>
  <si>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</si>
  <si>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</si>
  <si>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</si>
  <si>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</si>
  <si>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</si>
  <si>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</si>
  <si>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</si>
  <si>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</si>
  <si>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</si>
  <si>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</si>
  <si>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</si>
  <si>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</si>
  <si>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</si>
  <si>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</si>
  <si>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</si>
  <si>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</si>
  <si>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</si>
  <si>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</si>
  <si>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</si>
  <si>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</si>
  <si>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</si>
  <si>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</si>
  <si>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</si>
  <si>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</si>
  <si>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</si>
  <si>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</si>
  <si>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</si>
  <si>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</si>
  <si>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</si>
  <si>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</si>
  <si>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</si>
  <si>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</si>
  <si>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</si>
  <si>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</si>
  <si>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</si>
  <si>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</si>
  <si>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</si>
  <si>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</si>
  <si>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</si>
  <si>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</si>
  <si>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</si>
  <si>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</si>
  <si>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</si>
  <si>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</si>
  <si>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</si>
  <si>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</si>
  <si>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</si>
  <si>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</si>
  <si>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</si>
  <si>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</si>
  <si>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</si>
  <si>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</si>
  <si>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</si>
  <si>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</si>
  <si>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</si>
  <si>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</si>
  <si>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</si>
  <si>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</si>
  <si>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</si>
  <si>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</si>
  <si>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</si>
  <si>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</si>
  <si>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</si>
  <si>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</si>
  <si>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</si>
  <si>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</si>
  <si>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</si>
  <si>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</si>
  <si>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</si>
  <si>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</si>
  <si>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</si>
  <si>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</si>
  <si>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</si>
  <si>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</si>
  <si>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</si>
  <si>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</si>
  <si>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</si>
  <si>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</si>
  <si>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</si>
  <si>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</si>
  <si>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</si>
  <si>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</si>
  <si>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</si>
  <si>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</si>
  <si>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</si>
  <si>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</si>
  <si>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</si>
  <si>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</si>
  <si>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</si>
  <si>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</si>
  <si>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</si>
  <si>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</si>
  <si>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</si>
  <si>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</si>
  <si>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</si>
  <si>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</si>
  <si>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</si>
  <si>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</si>
  <si>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</si>
  <si>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</si>
  <si>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</si>
  <si>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</si>
  <si>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</si>
  <si>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</si>
  <si>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</si>
  <si>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</si>
  <si>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</si>
  <si>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</si>
  <si>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</si>
  <si>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</si>
  <si>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</si>
  <si>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</si>
  <si>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</si>
  <si>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</si>
  <si>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</si>
  <si>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</si>
  <si>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</si>
  <si>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</si>
  <si>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</si>
  <si>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</si>
  <si>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</si>
  <si>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</si>
  <si>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</si>
  <si>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</si>
  <si>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</si>
  <si>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</si>
  <si>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</si>
  <si>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</si>
  <si>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</si>
  <si>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</si>
  <si>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</si>
  <si>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</si>
  <si>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</si>
  <si>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</si>
  <si>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</si>
  <si>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</si>
  <si>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</si>
  <si>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</si>
  <si>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</si>
  <si>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</si>
  <si>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</si>
  <si>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</si>
  <si>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</si>
  <si>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</si>
  <si>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</si>
  <si>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</si>
  <si>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</si>
  <si>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</si>
  <si>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</si>
  <si>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</si>
  <si>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</si>
  <si>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</si>
  <si>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</si>
  <si>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</si>
  <si>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</si>
  <si>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</si>
  <si>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</si>
  <si>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</si>
  <si>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</si>
  <si>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</si>
  <si>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</si>
  <si>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</si>
  <si>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</si>
  <si>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</si>
  <si>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</si>
  <si>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</si>
  <si>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</si>
  <si>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</si>
  <si>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</si>
  <si>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</si>
  <si>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</si>
  <si>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</si>
  <si>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</si>
  <si>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</si>
  <si>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</si>
  <si>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</si>
  <si>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</si>
  <si>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</si>
  <si>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</si>
  <si>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</si>
  <si>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</si>
  <si>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</si>
  <si>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</si>
  <si>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</si>
  <si>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</si>
  <si>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</si>
  <si>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</si>
  <si>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</si>
  <si>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</si>
  <si>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</si>
  <si>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</si>
  <si>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</si>
  <si>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</si>
  <si>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</si>
  <si>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</si>
  <si>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</si>
  <si>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</si>
  <si>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</si>
  <si>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</si>
  <si>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</si>
  <si>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</si>
  <si>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</si>
  <si>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</si>
  <si>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</si>
  <si>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</si>
  <si>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</si>
  <si>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</si>
  <si>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</si>
  <si>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</si>
  <si>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</si>
  <si>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</si>
  <si>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</si>
  <si>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</si>
  <si>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</si>
  <si>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</si>
  <si>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</si>
  <si>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</si>
  <si>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</si>
  <si>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</si>
  <si>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</si>
  <si>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</si>
  <si>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</si>
  <si>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</si>
  <si>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</si>
  <si>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</si>
  <si>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</si>
  <si>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</si>
  <si>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</si>
  <si>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</si>
  <si>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</si>
  <si>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</si>
  <si>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</si>
  <si>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</si>
  <si>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</si>
  <si>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</si>
  <si>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</si>
  <si>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</si>
  <si>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</si>
  <si>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</si>
  <si>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</si>
  <si>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</si>
  <si>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</si>
  <si>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</si>
  <si>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</si>
  <si>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</si>
  <si>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</si>
  <si>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</si>
  <si>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</si>
  <si>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</si>
  <si>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</si>
  <si>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</si>
  <si>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</si>
  <si>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</si>
  <si>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</si>
  <si>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</si>
  <si>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</si>
  <si>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</si>
  <si>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</si>
  <si>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</si>
  <si>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</si>
  <si>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</si>
  <si>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</si>
  <si>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</si>
  <si>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</si>
  <si>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</si>
  <si>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</si>
  <si>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</si>
  <si>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</si>
  <si>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</si>
  <si>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</si>
  <si>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</si>
  <si>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</si>
  <si>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</si>
  <si>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</si>
  <si>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</si>
  <si>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</si>
  <si>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</si>
  <si>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</si>
  <si>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</si>
  <si>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</si>
  <si>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</si>
  <si>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</si>
  <si>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</si>
  <si>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</si>
  <si>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</si>
  <si>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</si>
  <si>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</si>
  <si>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</si>
  <si>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</si>
  <si>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</si>
  <si>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</si>
  <si>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</si>
  <si>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</si>
  <si>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</si>
  <si>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</si>
  <si>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</si>
  <si>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</si>
  <si>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</si>
  <si>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</si>
  <si>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</si>
  <si>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</si>
  <si>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</si>
  <si>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</si>
  <si>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</si>
  <si>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</si>
  <si>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</si>
  <si>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</si>
  <si>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</si>
  <si>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</si>
  <si>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</si>
  <si>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</si>
  <si>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</si>
  <si>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</si>
  <si>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</si>
  <si>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</si>
  <si>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</si>
  <si>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</si>
  <si>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</si>
  <si>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</si>
  <si>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</si>
  <si>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</si>
  <si>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</si>
  <si>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</si>
  <si>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</si>
  <si>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</si>
  <si>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</si>
  <si>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</si>
  <si>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</si>
  <si>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</si>
  <si>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</si>
  <si>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</si>
  <si>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</si>
  <si>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</si>
  <si>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</si>
  <si>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</si>
  <si>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</si>
  <si>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</si>
  <si>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</si>
  <si>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</si>
  <si>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</si>
  <si>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</si>
  <si>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</si>
  <si>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</si>
  <si>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</si>
  <si>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</si>
  <si>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</si>
  <si>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</si>
  <si>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</si>
  <si>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</si>
  <si>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</si>
  <si>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</si>
  <si>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</si>
  <si>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</si>
  <si>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</si>
  <si>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</si>
  <si>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</si>
  <si>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</si>
  <si>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</si>
  <si>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</si>
  <si>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</si>
  <si>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</si>
  <si>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</si>
  <si>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</si>
  <si>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</si>
  <si>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</si>
  <si>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</si>
  <si>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</si>
  <si>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</si>
  <si>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</si>
  <si>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</si>
  <si>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</si>
  <si>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</si>
  <si>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</si>
  <si>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</si>
  <si>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</si>
  <si>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</si>
  <si>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</si>
  <si>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</si>
  <si>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</si>
  <si>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</si>
  <si>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</si>
  <si>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</si>
  <si>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</si>
  <si>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</si>
  <si>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</si>
  <si>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</si>
  <si>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</si>
  <si>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</si>
  <si>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</si>
  <si>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</si>
  <si>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</si>
  <si>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</si>
  <si>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</si>
  <si>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</si>
  <si>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</si>
  <si>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</si>
  <si>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</si>
  <si>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</si>
  <si>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</si>
  <si>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</si>
  <si>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</si>
  <si>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</si>
  <si>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</si>
  <si>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</si>
  <si>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</si>
  <si>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</si>
  <si>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</si>
  <si>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</si>
  <si>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</si>
  <si>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</si>
  <si>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</si>
  <si>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</si>
  <si>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</si>
  <si>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</si>
  <si>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</si>
  <si>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</si>
  <si>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</si>
  <si>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</si>
  <si>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</si>
  <si>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</si>
  <si>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</si>
  <si>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</si>
  <si>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</si>
  <si>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</si>
  <si>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</si>
  <si>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</si>
  <si>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</si>
  <si>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</si>
  <si>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</si>
  <si>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</si>
  <si>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</si>
  <si>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</si>
  <si>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</si>
  <si>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</si>
  <si>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</si>
  <si>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</si>
  <si>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</si>
  <si>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</si>
  <si>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</si>
  <si>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</si>
  <si>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</si>
  <si>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</si>
  <si>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</si>
  <si>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</si>
  <si>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</si>
  <si>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</si>
  <si>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</si>
  <si>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</si>
  <si>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</si>
  <si>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</si>
  <si>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</si>
  <si>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</si>
  <si>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</si>
  <si>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</si>
  <si>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</si>
  <si>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</si>
  <si>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</si>
  <si>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</si>
  <si>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</si>
  <si>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</si>
  <si>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</si>
  <si>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</si>
  <si>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</si>
  <si>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</si>
  <si>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</si>
  <si>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</si>
  <si>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</si>
  <si>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</si>
  <si>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</si>
  <si>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</si>
  <si>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</si>
  <si>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</si>
  <si>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</si>
  <si>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</si>
  <si>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</si>
  <si>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</si>
  <si>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</si>
  <si>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</si>
  <si>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</si>
  <si>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</si>
  <si>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</si>
  <si>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</si>
  <si>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</si>
  <si>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</si>
  <si>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</si>
  <si>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</si>
  <si>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</si>
  <si>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</si>
  <si>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</si>
  <si>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</si>
  <si>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</si>
  <si>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</si>
  <si>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</si>
  <si>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</si>
  <si>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</si>
  <si>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</si>
  <si>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</si>
  <si>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</si>
  <si>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</si>
  <si>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</si>
  <si>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</si>
  <si>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</si>
  <si>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</si>
  <si>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</si>
  <si>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</si>
  <si>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</si>
  <si>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</si>
  <si>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</si>
  <si>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</si>
  <si>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</si>
  <si>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</si>
  <si>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</si>
  <si>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</si>
  <si>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</si>
  <si>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</si>
  <si>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</si>
  <si>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</si>
  <si>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</si>
  <si>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</si>
  <si>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</si>
  <si>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</si>
  <si>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</si>
  <si>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</si>
  <si>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</si>
  <si>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</si>
  <si>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</si>
  <si>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</si>
  <si>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</si>
  <si>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</si>
  <si>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</si>
  <si>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</si>
  <si>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</si>
  <si>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</si>
  <si>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</si>
  <si>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</si>
  <si>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</si>
  <si>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</si>
  <si>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</si>
  <si>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</si>
  <si>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</si>
  <si>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</si>
  <si>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</si>
  <si>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</si>
  <si>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</si>
  <si>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</si>
  <si>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</si>
  <si>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</si>
  <si>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</si>
  <si>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</si>
  <si>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</si>
  <si>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</si>
  <si>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</si>
  <si>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</si>
  <si>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</si>
  <si>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</si>
  <si>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</si>
  <si>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</si>
  <si>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</si>
  <si>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</si>
  <si>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</si>
  <si>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</si>
  <si>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</si>
  <si>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</si>
  <si>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</si>
  <si>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</si>
  <si>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</si>
  <si>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</si>
  <si>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</si>
  <si>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</si>
  <si>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</si>
  <si>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</si>
  <si>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</si>
  <si>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</si>
  <si>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</si>
  <si>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</si>
  <si>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</si>
  <si>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</si>
  <si>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</si>
  <si>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</si>
  <si>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</si>
  <si>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</si>
  <si>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</si>
  <si>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</si>
  <si>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</si>
  <si>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</si>
  <si>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</si>
  <si>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</si>
  <si>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</si>
  <si>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</si>
  <si>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</si>
  <si>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</si>
  <si>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</si>
  <si>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</si>
  <si>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</si>
  <si>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</si>
  <si>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</si>
  <si>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</si>
  <si>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</si>
  <si>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</si>
  <si>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</si>
  <si>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</si>
  <si>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</si>
  <si>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</si>
  <si>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</si>
  <si>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</si>
  <si>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</si>
  <si>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</si>
  <si>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</si>
  <si>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</si>
  <si>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</si>
  <si>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</si>
  <si>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</si>
  <si>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</si>
  <si>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</si>
  <si>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</si>
  <si>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</si>
  <si>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</si>
  <si>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</si>
  <si>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</si>
  <si>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</si>
  <si>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</si>
  <si>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</si>
  <si>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</si>
  <si>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</si>
  <si>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</si>
  <si>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</si>
  <si>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</si>
  <si>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</si>
  <si>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</si>
  <si>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</si>
  <si>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</si>
  <si>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</si>
  <si>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</si>
  <si>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</si>
  <si>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</si>
  <si>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</si>
  <si>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</si>
  <si>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</si>
  <si>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</si>
  <si>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</si>
  <si>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</si>
  <si>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</si>
  <si>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</si>
  <si>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</si>
  <si>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</si>
  <si>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</si>
  <si>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</si>
  <si>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</si>
  <si>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</si>
  <si>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</si>
  <si>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</si>
  <si>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</si>
  <si>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</si>
  <si>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</si>
  <si>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</si>
  <si>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</si>
  <si>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</si>
  <si>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</si>
  <si>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</si>
  <si>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</si>
  <si>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</si>
  <si>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</si>
  <si>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</si>
  <si>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</si>
  <si>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</si>
  <si>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</si>
  <si>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</si>
  <si>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</si>
  <si>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</si>
  <si>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</si>
  <si>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</si>
  <si>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</si>
  <si>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</si>
  <si>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</si>
  <si>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</si>
  <si>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</si>
  <si>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</si>
  <si>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</si>
  <si>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</si>
  <si>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</si>
  <si>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</si>
  <si>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</si>
  <si>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</si>
  <si>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</si>
  <si>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</si>
  <si>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</si>
  <si>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</si>
  <si>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</si>
  <si>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</si>
  <si>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</si>
  <si>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</si>
  <si>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</si>
  <si>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</si>
  <si>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</si>
  <si>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</si>
  <si>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</si>
  <si>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</si>
  <si>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</si>
  <si>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</si>
  <si>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</si>
  <si>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</si>
  <si>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</si>
  <si>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</si>
  <si>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</si>
  <si>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</si>
  <si>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</si>
  <si>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</si>
  <si>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</si>
  <si>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</si>
  <si>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</si>
  <si>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</si>
  <si>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</si>
  <si>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</si>
  <si>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</si>
  <si>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</si>
  <si>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</si>
  <si>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</si>
  <si>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</si>
  <si>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</si>
  <si>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</si>
  <si>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</si>
  <si>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</si>
  <si>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</si>
  <si>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</si>
  <si>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</si>
  <si>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</si>
  <si>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</si>
  <si>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</si>
  <si>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</si>
  <si>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</si>
  <si>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</si>
  <si>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</si>
  <si>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</si>
  <si>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</si>
  <si>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</si>
  <si>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</si>
  <si>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</si>
  <si>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</si>
  <si>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</si>
  <si>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</si>
  <si>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</si>
  <si>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</si>
  <si>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</si>
  <si>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</si>
  <si>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</si>
  <si>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</si>
  <si>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</si>
  <si>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</si>
  <si>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</si>
  <si>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</si>
  <si>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</si>
  <si>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</si>
  <si>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</si>
  <si>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</si>
  <si>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</si>
  <si>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</si>
  <si>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</si>
  <si>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</si>
  <si>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</si>
  <si>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</si>
  <si>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</si>
  <si>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</si>
  <si>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</si>
  <si>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</si>
  <si>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</si>
  <si>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</si>
  <si>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</si>
  <si>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</si>
  <si>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</si>
  <si>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</si>
  <si>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</si>
  <si>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</si>
  <si>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</si>
  <si>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</si>
  <si>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</si>
  <si>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</si>
  <si>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</si>
  <si>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</si>
  <si>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</si>
  <si>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</si>
  <si>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</si>
  <si>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</si>
  <si>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</si>
  <si>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</si>
  <si>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</si>
  <si>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</si>
  <si>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</si>
  <si>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</si>
  <si>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</si>
  <si>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</si>
  <si>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</si>
  <si>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</si>
  <si>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</si>
  <si>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</si>
  <si>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</si>
  <si>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</si>
  <si>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</si>
  <si>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</si>
  <si>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</si>
  <si>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</si>
  <si>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</si>
  <si>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</si>
  <si>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</si>
  <si>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</si>
  <si>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</si>
  <si>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</si>
  <si>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</si>
  <si>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</si>
  <si>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</si>
  <si>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</si>
  <si>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</si>
  <si>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</si>
  <si>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</si>
  <si>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</si>
  <si>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</si>
  <si>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</si>
  <si>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</si>
  <si>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</si>
  <si>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</si>
  <si>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</si>
  <si>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</si>
  <si>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</si>
  <si>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</si>
  <si>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</si>
  <si>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</si>
  <si>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</si>
  <si>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</si>
  <si>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</si>
  <si>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</si>
  <si>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</si>
  <si>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</si>
  <si>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</si>
  <si>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</si>
  <si>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</si>
  <si>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</si>
  <si>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</si>
  <si>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</si>
  <si>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</si>
  <si>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</si>
  <si>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</si>
  <si>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</si>
  <si>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</si>
  <si>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</si>
  <si>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</si>
  <si>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</si>
  <si>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</si>
  <si>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</si>
  <si>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</si>
  <si>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</si>
  <si>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</si>
  <si>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</si>
  <si>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</si>
  <si>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</si>
  <si>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</si>
  <si>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</si>
  <si>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</si>
  <si>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</si>
  <si>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</si>
  <si>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</si>
  <si>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</si>
  <si>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</si>
  <si>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</si>
  <si>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</si>
  <si>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</si>
  <si>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</si>
  <si>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</si>
  <si>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</si>
  <si>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</si>
  <si>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</si>
  <si>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</si>
  <si>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</si>
  <si>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</si>
  <si>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</si>
  <si>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</si>
  <si>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</si>
  <si>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</si>
  <si>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</si>
  <si>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</si>
  <si>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</si>
  <si>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</si>
  <si>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</si>
  <si>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</si>
  <si>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</si>
  <si>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</si>
  <si>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</si>
  <si>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</si>
  <si>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</si>
  <si>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</si>
  <si>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</si>
  <si>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</si>
  <si>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</si>
  <si>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</si>
  <si>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</si>
  <si>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</si>
  <si>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</si>
  <si>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</si>
  <si>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</si>
  <si>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</si>
  <si>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</si>
  <si>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</si>
  <si>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</si>
  <si>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</si>
  <si>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</si>
  <si>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</si>
  <si>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</si>
  <si>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</si>
  <si>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</si>
  <si>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</si>
  <si>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</si>
  <si>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</si>
  <si>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</si>
  <si>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</si>
  <si>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</si>
  <si>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</si>
  <si>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</si>
  <si>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</si>
  <si>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</si>
  <si>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</si>
  <si>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</si>
  <si>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</si>
  <si>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</si>
  <si>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</si>
  <si>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</si>
  <si>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</si>
  <si>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</si>
  <si>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</si>
  <si>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</si>
  <si>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</si>
  <si>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</si>
  <si>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</si>
  <si>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</si>
  <si>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</si>
  <si>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</si>
  <si>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</si>
  <si>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</si>
  <si>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</si>
  <si>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</si>
  <si>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</si>
  <si>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</si>
  <si>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</si>
  <si>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</si>
  <si>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</si>
  <si>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</si>
  <si>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</si>
  <si>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</si>
  <si>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</si>
  <si>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</si>
  <si>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</si>
  <si>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</si>
  <si>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</si>
  <si>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</si>
  <si>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</si>
  <si>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</si>
  <si>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</si>
  <si>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</si>
  <si>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</si>
  <si>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</si>
  <si>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</si>
  <si>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</si>
  <si>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</si>
  <si>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</si>
  <si>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</si>
  <si>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</si>
  <si>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</si>
  <si>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</si>
  <si>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</si>
  <si>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</si>
  <si>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</si>
  <si>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</si>
  <si>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</si>
  <si>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</si>
  <si>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</si>
  <si>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</si>
  <si>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</si>
  <si>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</si>
  <si>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</si>
  <si>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</si>
  <si>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</si>
  <si>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</si>
  <si>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</si>
  <si>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</si>
  <si>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</si>
  <si>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</si>
  <si>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</si>
  <si>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</si>
  <si>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</si>
  <si>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</si>
  <si>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</si>
  <si>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</si>
  <si>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</si>
  <si>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</si>
  <si>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</si>
  <si>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</si>
  <si>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</si>
  <si>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</si>
  <si>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</si>
  <si>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</si>
  <si>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</si>
  <si>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</si>
  <si>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</si>
  <si>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</si>
  <si>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</si>
  <si>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</si>
  <si>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</si>
  <si>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</si>
  <si>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</si>
  <si>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</si>
  <si>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</si>
  <si>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</si>
  <si>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</si>
  <si>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</si>
  <si>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</si>
  <si>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</si>
  <si>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</si>
  <si>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</si>
  <si>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</si>
  <si>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</si>
  <si>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</si>
  <si>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</si>
  <si>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</si>
  <si>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</si>
  <si>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</si>
  <si>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</si>
  <si>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</si>
  <si>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</si>
  <si>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</si>
  <si>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</si>
  <si>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</si>
  <si>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</si>
  <si>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</si>
  <si>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</si>
  <si>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</si>
  <si>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</si>
  <si>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</si>
  <si>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</si>
  <si>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</si>
  <si>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</si>
  <si>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</si>
  <si>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</si>
  <si>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</si>
  <si>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</si>
  <si>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</si>
  <si>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</si>
  <si>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</si>
  <si>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</si>
  <si>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</si>
  <si>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</si>
  <si>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</si>
  <si>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</si>
  <si>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</si>
  <si>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</si>
  <si>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</si>
  <si>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</si>
  <si>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</si>
  <si>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</si>
  <si>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</si>
  <si>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</si>
  <si>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</si>
  <si>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</si>
  <si>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</si>
  <si>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</si>
  <si>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</si>
  <si>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</si>
  <si>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</si>
  <si>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</si>
  <si>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</si>
  <si>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</si>
  <si>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</si>
  <si>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</si>
  <si>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</si>
  <si>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</si>
  <si>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</si>
  <si>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</si>
  <si>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</si>
  <si>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</si>
  <si>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</si>
  <si>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</si>
  <si>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</si>
  <si>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</si>
  <si>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</si>
  <si>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</si>
  <si>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</si>
  <si>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</si>
  <si>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</si>
  <si>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</si>
  <si>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</si>
  <si>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</si>
  <si>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</si>
  <si>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</si>
  <si>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</si>
  <si>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</si>
  <si>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</si>
  <si>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</si>
  <si>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</si>
  <si>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</si>
  <si>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</si>
  <si>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</si>
  <si>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</si>
  <si>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</si>
  <si>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</si>
  <si>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</si>
  <si>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</si>
  <si>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</si>
  <si>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</si>
  <si>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</si>
  <si>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</si>
  <si>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</si>
  <si>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</si>
  <si>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</si>
  <si>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</si>
  <si>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</si>
  <si>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</si>
  <si>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</si>
  <si>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</si>
  <si>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</si>
  <si>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</si>
  <si>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</si>
  <si>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</si>
  <si>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</si>
  <si>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</si>
  <si>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</si>
  <si>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</si>
  <si>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</si>
  <si>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</si>
  <si>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</si>
  <si>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</si>
  <si>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</si>
  <si>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</si>
  <si>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</si>
  <si>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</si>
  <si>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</si>
  <si>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</si>
  <si>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</si>
  <si>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</si>
  <si>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</si>
  <si>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</si>
  <si>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</si>
  <si>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</si>
  <si>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</si>
  <si>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</si>
  <si>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</si>
  <si>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</si>
  <si>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</si>
  <si>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</si>
  <si>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</si>
  <si>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</si>
  <si>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</si>
  <si>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</si>
  <si>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</si>
  <si>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</si>
  <si>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</si>
  <si>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</si>
  <si>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</si>
  <si>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</si>
  <si>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</si>
  <si>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</si>
  <si>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</si>
  <si>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</si>
  <si>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</si>
  <si>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</si>
  <si>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</si>
  <si>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</si>
  <si>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</si>
  <si>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</si>
  <si>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</si>
  <si>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</si>
  <si>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</si>
  <si>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</si>
  <si>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</si>
  <si>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</si>
  <si>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</si>
  <si>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</si>
  <si>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</si>
  <si>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</si>
  <si>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</si>
  <si>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</si>
  <si>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</si>
  <si>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</si>
  <si>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</si>
  <si>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</si>
  <si>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</si>
  <si>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</si>
  <si>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</si>
  <si>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</si>
  <si>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</si>
  <si>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</si>
  <si>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</si>
  <si>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</si>
  <si>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</si>
  <si>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</si>
  <si>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</si>
  <si>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</si>
  <si>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</si>
  <si>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</si>
  <si>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</si>
  <si>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</si>
  <si>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</si>
  <si>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</si>
  <si>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</si>
  <si>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</si>
  <si>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</si>
  <si>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</si>
  <si>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</si>
  <si>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</si>
  <si>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</si>
  <si>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</si>
  <si>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</si>
  <si>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</si>
  <si>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</si>
  <si>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</si>
  <si>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</si>
  <si>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</si>
  <si>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</si>
  <si>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</si>
  <si>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</si>
  <si>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</si>
  <si>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</si>
  <si>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</si>
  <si>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</si>
  <si>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</si>
  <si>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</si>
  <si>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</si>
  <si>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</si>
  <si>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</si>
  <si>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</si>
  <si>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</si>
  <si>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</si>
  <si>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</si>
  <si>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</si>
  <si>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</si>
  <si>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</si>
  <si>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</si>
  <si>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</si>
  <si>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</si>
  <si>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</si>
  <si>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</si>
  <si>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</si>
  <si>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</si>
  <si>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</si>
  <si>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</si>
  <si>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</si>
  <si>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</si>
  <si>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</si>
  <si>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</si>
  <si>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</si>
  <si>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</si>
  <si>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</si>
  <si>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</si>
  <si>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</si>
  <si>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</si>
  <si>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</si>
  <si>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</si>
  <si>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</si>
  <si>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</si>
  <si>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</si>
  <si>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</si>
  <si>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</si>
  <si>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</si>
  <si>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</si>
  <si>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</si>
  <si>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</si>
  <si>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</si>
  <si>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</si>
  <si>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</si>
  <si>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</si>
  <si>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</si>
  <si>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</si>
  <si>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</si>
  <si>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</si>
  <si>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</si>
  <si>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</si>
  <si>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</si>
  <si>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</si>
  <si>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</si>
  <si>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</si>
  <si>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</si>
  <si>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</si>
  <si>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</si>
  <si>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</si>
  <si>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</si>
  <si>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</si>
  <si>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</si>
  <si>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</si>
  <si>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</si>
  <si>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</si>
  <si>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</si>
  <si>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</si>
  <si>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</si>
  <si>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</si>
  <si>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</si>
  <si>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</si>
  <si>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</si>
  <si>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</si>
  <si>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</si>
  <si>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</si>
  <si>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</si>
  <si>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</si>
  <si>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</si>
  <si>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</si>
  <si>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</si>
  <si>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</si>
  <si>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</si>
  <si>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</si>
  <si>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</si>
  <si>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</si>
  <si>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</si>
  <si>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</si>
  <si>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</si>
  <si>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</si>
  <si>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</si>
  <si>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</si>
  <si>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</si>
  <si>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</si>
  <si>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</si>
  <si>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</si>
  <si>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</si>
  <si>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</si>
  <si>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</si>
  <si>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</si>
  <si>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</si>
  <si>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</si>
  <si>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</si>
  <si>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</si>
  <si>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</si>
  <si>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</si>
  <si>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</si>
  <si>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</si>
  <si>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</si>
  <si>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</si>
  <si>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</si>
  <si>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</si>
  <si>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</si>
  <si>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</si>
  <si>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</si>
  <si>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</si>
  <si>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</si>
  <si>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</si>
  <si>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</si>
  <si>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</si>
  <si>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</si>
  <si>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</si>
  <si>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</si>
  <si>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</si>
  <si>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</si>
  <si>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</si>
  <si>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</si>
  <si>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</si>
  <si>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</si>
  <si>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</si>
  <si>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</si>
  <si>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</si>
  <si>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</si>
  <si>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</si>
  <si>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</si>
  <si>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</si>
  <si>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</si>
  <si>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</si>
  <si>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</si>
  <si>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</si>
  <si>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</si>
  <si>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</si>
  <si>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</si>
  <si>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</si>
  <si>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</si>
  <si>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</si>
  <si>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</si>
  <si>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</si>
  <si>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</si>
  <si>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</si>
  <si>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</si>
  <si>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</si>
  <si>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</si>
  <si>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</si>
  <si>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</si>
  <si>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</si>
  <si>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</si>
  <si>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</si>
  <si>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</si>
  <si>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</si>
  <si>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</si>
  <si>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</si>
  <si>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</si>
  <si>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</si>
  <si>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</si>
  <si>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</si>
  <si>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</si>
  <si>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</si>
  <si>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</si>
  <si>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</si>
  <si>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</si>
  <si>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</si>
  <si>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</si>
  <si>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</si>
  <si>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</si>
  <si>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</si>
  <si>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</si>
  <si>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</si>
  <si>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</si>
  <si>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</si>
  <si>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</si>
  <si>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</si>
  <si>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</si>
  <si>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</si>
  <si>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</si>
  <si>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</si>
  <si>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</si>
  <si>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</si>
  <si>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</si>
  <si>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</si>
  <si>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</si>
  <si>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</si>
  <si>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</si>
  <si>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</si>
  <si>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</si>
  <si>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</si>
  <si>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</si>
  <si>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</si>
  <si>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</si>
  <si>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</si>
  <si>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</si>
  <si>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</si>
  <si>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</si>
  <si>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</si>
  <si>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</si>
  <si>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</si>
  <si>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</si>
  <si>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</si>
  <si>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</si>
  <si>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</si>
  <si>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</si>
  <si>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</si>
  <si>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</si>
  <si>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</si>
  <si>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</si>
  <si>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</si>
  <si>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</si>
  <si>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</si>
  <si>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</si>
  <si>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</si>
  <si>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</si>
  <si>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</si>
  <si>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</si>
  <si>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</si>
  <si>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</si>
  <si>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</si>
  <si>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</si>
  <si>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</si>
  <si>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</si>
  <si>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</si>
  <si>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</si>
  <si>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</si>
  <si>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</si>
  <si>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</si>
  <si>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</si>
  <si>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</si>
  <si>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</si>
  <si>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</si>
  <si>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</si>
  <si>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</si>
  <si>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</si>
  <si>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</si>
  <si>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</si>
  <si>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</si>
  <si>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</si>
  <si>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</si>
  <si>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</si>
  <si>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</si>
  <si>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</si>
  <si>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</si>
  <si>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</si>
  <si>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</si>
  <si>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</si>
  <si>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</si>
  <si>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</si>
  <si>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</si>
  <si>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</si>
  <si>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</si>
  <si>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</si>
  <si>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</si>
  <si>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</si>
  <si>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</si>
  <si>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</si>
  <si>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</si>
  <si>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</si>
  <si>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</si>
  <si>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</si>
  <si>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</si>
  <si>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</si>
  <si>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</si>
  <si>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</si>
  <si>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</si>
  <si>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</si>
  <si>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</si>
  <si>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</si>
  <si>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</si>
  <si>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</si>
  <si>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</si>
  <si>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</si>
  <si>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</si>
  <si>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</si>
  <si>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</si>
  <si>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</si>
  <si>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</si>
  <si>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</si>
  <si>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</si>
  <si>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</si>
  <si>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</si>
  <si>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</si>
  <si>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</si>
  <si>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</si>
  <si>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</si>
  <si>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</si>
  <si>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</si>
  <si>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</si>
  <si>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</si>
  <si>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</si>
  <si>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</si>
  <si>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</si>
  <si>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</si>
  <si>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</si>
  <si>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</si>
  <si>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</si>
  <si>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</si>
  <si>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</si>
  <si>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</si>
  <si>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</si>
  <si>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</si>
  <si>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</si>
  <si>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</si>
  <si>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</si>
  <si>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</si>
  <si>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</si>
  <si>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</si>
  <si>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</si>
  <si>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</si>
  <si>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</si>
  <si>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</si>
  <si>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</si>
  <si>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</si>
  <si>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</si>
  <si>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</si>
  <si>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</si>
  <si>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</si>
  <si>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</si>
  <si>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</si>
  <si>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</si>
  <si>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</si>
  <si>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</si>
  <si>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</si>
  <si>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</si>
  <si>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</si>
  <si>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</si>
  <si>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</si>
  <si>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</si>
  <si>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</si>
  <si>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</si>
  <si>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</si>
  <si>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</si>
  <si>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</si>
  <si>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</si>
  <si>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</si>
  <si>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</si>
  <si>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</si>
  <si>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</si>
  <si>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</si>
  <si>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</si>
  <si>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</si>
  <si>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</si>
  <si>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</si>
  <si>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</si>
  <si>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</si>
  <si>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</si>
  <si>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</si>
  <si>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</si>
  <si>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</si>
  <si>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</si>
  <si>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</si>
  <si>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</si>
  <si>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</si>
  <si>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</si>
  <si>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</si>
  <si>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</si>
  <si>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</si>
  <si>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</si>
  <si>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</si>
  <si>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</si>
  <si>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</si>
  <si>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</si>
  <si>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</si>
  <si>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</si>
  <si>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</si>
  <si>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</si>
  <si>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</si>
  <si>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</si>
  <si>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</si>
  <si>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</si>
  <si>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</si>
  <si>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</si>
  <si>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</si>
  <si>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</si>
  <si>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</si>
  <si>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</si>
  <si>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</si>
  <si>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</si>
  <si>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</si>
  <si>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</si>
  <si>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</si>
  <si>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</si>
  <si>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</si>
  <si>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</si>
  <si>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</si>
  <si>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</si>
  <si>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</si>
  <si>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</si>
  <si>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</si>
  <si>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</si>
  <si>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</si>
  <si>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</si>
  <si>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</si>
  <si>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</si>
  <si>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</si>
  <si>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</si>
  <si>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</si>
  <si>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</si>
  <si>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</si>
  <si>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</si>
  <si>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</si>
  <si>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</si>
  <si>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</si>
  <si>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</si>
  <si>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</si>
  <si>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</si>
  <si>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</si>
  <si>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</si>
  <si>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</si>
  <si>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</si>
  <si>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</si>
  <si>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</si>
  <si>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</si>
  <si>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</si>
  <si>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</si>
  <si>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</si>
  <si>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</si>
  <si>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</si>
  <si>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</si>
  <si>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</si>
  <si>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</si>
  <si>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</si>
  <si>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</si>
  <si>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</si>
  <si>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</si>
  <si>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</si>
  <si>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</si>
  <si>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</si>
  <si>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</si>
  <si>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</si>
  <si>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</si>
  <si>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</si>
  <si>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</si>
  <si>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</si>
  <si>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</si>
  <si>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</si>
  <si>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</si>
  <si>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</si>
  <si>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</si>
  <si>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</si>
  <si>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</si>
  <si>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</si>
  <si>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</si>
  <si>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</si>
  <si>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</si>
  <si>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</si>
  <si>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</si>
  <si>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</si>
  <si>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</si>
  <si>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</si>
  <si>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</si>
  <si>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</si>
  <si>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</si>
  <si>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</si>
  <si>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</si>
  <si>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</si>
  <si>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</si>
  <si>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</si>
  <si>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</si>
  <si>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</si>
  <si>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</si>
  <si>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</si>
  <si>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</si>
  <si>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</si>
  <si>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</si>
  <si>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</si>
  <si>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</si>
  <si>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</si>
  <si>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</si>
  <si>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</si>
  <si>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</si>
  <si>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</si>
  <si>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</si>
  <si>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</si>
  <si>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</si>
  <si>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</si>
  <si>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</si>
  <si>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</si>
  <si>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</si>
  <si>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</si>
  <si>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</si>
  <si>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</si>
  <si>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</si>
  <si>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</si>
  <si>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</si>
  <si>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</si>
  <si>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</si>
  <si>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</si>
  <si>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</si>
  <si>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</si>
  <si>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</si>
  <si>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</si>
  <si>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</si>
  <si>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</si>
  <si>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</si>
  <si>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</si>
  <si>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</si>
  <si>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</si>
  <si>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</si>
  <si>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</si>
  <si>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</si>
  <si>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</si>
  <si>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</si>
  <si>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</si>
  <si>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</si>
  <si>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</si>
  <si>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</si>
  <si>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</si>
  <si>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</si>
  <si>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</si>
  <si>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</si>
  <si>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</si>
  <si>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</si>
  <si>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</si>
  <si>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</si>
  <si>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</si>
  <si>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</si>
  <si>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</si>
  <si>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</si>
  <si>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</si>
  <si>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</si>
  <si>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</si>
  <si>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</si>
  <si>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</si>
  <si>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</si>
  <si>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</si>
  <si>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</si>
  <si>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</si>
  <si>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</si>
  <si>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</si>
  <si>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</si>
  <si>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</si>
  <si>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</si>
  <si>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</si>
  <si>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</si>
  <si>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</si>
  <si>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</si>
  <si>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</si>
  <si>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</si>
  <si>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</si>
  <si>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</si>
  <si>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</si>
  <si>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</si>
  <si>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</si>
  <si>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</si>
  <si>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</si>
  <si>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</si>
  <si>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</si>
  <si>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</si>
  <si>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</si>
  <si>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</si>
  <si>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</si>
  <si>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</si>
  <si>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</si>
  <si>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</si>
  <si>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</si>
  <si>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</si>
  <si>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</si>
  <si>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</si>
  <si>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</si>
  <si>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</si>
  <si>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</si>
  <si>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</si>
  <si>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</si>
  <si>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</si>
  <si>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</si>
  <si>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</si>
  <si>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</si>
  <si>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</si>
  <si>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</si>
  <si>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</si>
  <si>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</si>
  <si>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</si>
  <si>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</si>
  <si>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</si>
  <si>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</si>
  <si>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</si>
  <si>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</si>
  <si>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</si>
  <si>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</si>
  <si>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</si>
  <si>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</si>
  <si>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</si>
  <si>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</si>
  <si>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</si>
  <si>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</si>
  <si>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</si>
  <si>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</si>
  <si>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</si>
  <si>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</si>
  <si>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</si>
  <si>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</si>
  <si>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</si>
  <si>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</si>
  <si>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</si>
  <si>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</si>
  <si>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</si>
  <si>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</si>
  <si>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</si>
  <si>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</si>
  <si>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</si>
  <si>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</si>
  <si>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</si>
  <si>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</si>
  <si>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</si>
  <si>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</si>
  <si>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</si>
  <si>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</si>
  <si>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</si>
  <si>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</si>
  <si>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</si>
  <si>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</si>
  <si>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</si>
  <si>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</si>
  <si>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</si>
  <si>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</si>
  <si>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</si>
  <si>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</si>
  <si>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</si>
  <si>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</si>
  <si>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</si>
  <si>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</si>
  <si>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</si>
  <si>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</si>
  <si>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</si>
  <si>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</si>
  <si>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</si>
  <si>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</si>
  <si>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</si>
  <si>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</si>
  <si>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</si>
  <si>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</si>
  <si>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</si>
  <si>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</si>
  <si>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</si>
  <si>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</si>
  <si>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</si>
  <si>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</si>
  <si>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</si>
  <si>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</si>
  <si>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</si>
  <si>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</si>
  <si>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</si>
  <si>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</si>
  <si>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</si>
  <si>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</si>
  <si>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</si>
  <si>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</si>
  <si>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</si>
  <si>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</si>
  <si>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</si>
  <si>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</si>
  <si>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</si>
  <si>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</si>
  <si>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</si>
  <si>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</si>
  <si>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</si>
  <si>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</si>
  <si>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</si>
  <si>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</si>
  <si>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</si>
  <si>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</si>
  <si>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</si>
  <si>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</si>
  <si>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</si>
  <si>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</si>
  <si>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</si>
  <si>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</si>
  <si>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</si>
  <si>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</si>
  <si>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</si>
  <si>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</si>
  <si>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</si>
  <si>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</si>
  <si>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</si>
  <si>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</si>
  <si>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</si>
  <si>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</si>
  <si>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</si>
  <si>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</si>
  <si>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</si>
  <si>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</si>
  <si>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</si>
  <si>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</si>
  <si>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</si>
  <si>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</si>
  <si>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</si>
  <si>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</si>
  <si>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</si>
  <si>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</si>
  <si>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</si>
  <si>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</si>
  <si>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</si>
  <si>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</si>
  <si>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</si>
  <si>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</si>
  <si>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</si>
  <si>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</si>
  <si>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</si>
  <si>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</si>
  <si>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</si>
  <si>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</si>
  <si>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</si>
  <si>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</si>
  <si>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</si>
  <si>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</si>
  <si>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</si>
  <si>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</si>
  <si>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</si>
  <si>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</si>
  <si>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</si>
  <si>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</si>
  <si>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</si>
  <si>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</si>
  <si>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</si>
  <si>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</si>
  <si>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</si>
  <si>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</si>
  <si>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</si>
  <si>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</si>
  <si>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</si>
  <si>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</si>
  <si>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</si>
  <si>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</si>
  <si>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</si>
  <si>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</si>
  <si>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</si>
  <si>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</si>
  <si>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</si>
  <si>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</si>
  <si>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</si>
  <si>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</si>
  <si>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</si>
  <si>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</si>
  <si>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</si>
  <si>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</si>
  <si>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</si>
  <si>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</si>
  <si>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</si>
  <si>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</si>
  <si>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</si>
  <si>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</si>
  <si>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</si>
  <si>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</si>
  <si>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</si>
  <si>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</si>
  <si>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</si>
  <si>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</si>
  <si>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</si>
  <si>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</si>
  <si>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</si>
  <si>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</si>
  <si>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</si>
  <si>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</si>
  <si>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</si>
  <si>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</si>
  <si>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</si>
  <si>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</si>
  <si>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</si>
  <si>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</si>
  <si>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</si>
  <si>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</si>
  <si>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</si>
  <si>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</si>
  <si>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</si>
  <si>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</si>
  <si>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</si>
  <si>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</si>
  <si>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</si>
  <si>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</si>
  <si>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</si>
  <si>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</si>
  <si>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</si>
  <si>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</si>
  <si>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</si>
  <si>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</si>
  <si>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</si>
  <si>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</si>
  <si>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</si>
  <si>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</si>
  <si>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</si>
  <si>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</si>
  <si>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</si>
  <si>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</si>
  <si>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</si>
  <si>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</si>
  <si>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</si>
  <si>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</si>
  <si>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</si>
  <si>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</si>
  <si>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</si>
  <si>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</si>
  <si>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</si>
  <si>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</si>
  <si>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</si>
  <si>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</si>
  <si>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</si>
  <si>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</si>
  <si>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</si>
  <si>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</si>
  <si>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</si>
  <si>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</si>
  <si>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</si>
  <si>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</si>
  <si>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</si>
  <si>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</si>
  <si>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</si>
  <si>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</si>
  <si>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</si>
  <si>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</si>
  <si>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</si>
  <si>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</si>
  <si>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</si>
  <si>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</si>
  <si>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</si>
  <si>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</si>
  <si>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</si>
  <si>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</si>
  <si>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</si>
  <si>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</si>
  <si>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</si>
  <si>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</si>
  <si>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</si>
  <si>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</si>
  <si>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</si>
  <si>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</si>
  <si>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</si>
  <si>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</si>
  <si>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</si>
  <si>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</si>
  <si>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</si>
  <si>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</si>
  <si>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</si>
  <si>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</si>
  <si>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</si>
  <si>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</si>
  <si>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</si>
  <si>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</si>
  <si>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</si>
  <si>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</si>
  <si>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</si>
  <si>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</si>
  <si>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</si>
  <si>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</si>
  <si>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</si>
  <si>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</si>
  <si>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</si>
  <si>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</si>
  <si>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</si>
  <si>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</si>
  <si>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</si>
  <si>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</si>
  <si>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</si>
  <si>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</si>
  <si>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</si>
  <si>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</si>
  <si>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</si>
  <si>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</si>
  <si>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</si>
  <si>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</si>
  <si>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</si>
  <si>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</si>
  <si>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</si>
  <si>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</si>
  <si>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</si>
  <si>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</si>
  <si>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</si>
  <si>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</si>
  <si>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</si>
  <si>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</si>
  <si>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</si>
  <si>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</si>
  <si>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</si>
  <si>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</si>
  <si>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</si>
  <si>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</si>
  <si>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</si>
  <si>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</si>
  <si>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</si>
  <si>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</si>
  <si>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</si>
  <si>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</si>
  <si>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</si>
  <si>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</si>
  <si>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</si>
  <si>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</si>
  <si>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</si>
  <si>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</si>
  <si>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</si>
  <si>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</si>
  <si>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</si>
  <si>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</si>
  <si>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</si>
  <si>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</si>
  <si>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</si>
  <si>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</si>
  <si>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</si>
  <si>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</si>
  <si>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</si>
  <si>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</si>
  <si>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</si>
  <si>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</si>
  <si>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</si>
  <si>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</si>
  <si>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</si>
  <si>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</si>
  <si>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</si>
  <si>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</si>
  <si>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</si>
  <si>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</si>
  <si>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</si>
  <si>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</si>
  <si>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</si>
  <si>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</si>
  <si>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</si>
  <si>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</si>
  <si>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</si>
  <si>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</si>
  <si>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</si>
  <si>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</si>
  <si>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</si>
  <si>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</si>
  <si>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</si>
  <si>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</si>
  <si>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</si>
  <si>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</si>
  <si>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</si>
  <si>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</si>
  <si>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</si>
  <si>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</si>
  <si>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</si>
  <si>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</si>
  <si>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</si>
  <si>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</si>
  <si>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</si>
  <si>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</si>
  <si>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</si>
  <si>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</si>
  <si>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</si>
  <si>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</si>
  <si>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</si>
  <si>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</si>
  <si>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</si>
  <si>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</si>
  <si>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</si>
  <si>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</si>
  <si>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</si>
  <si>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</si>
  <si>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</si>
  <si>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</si>
  <si>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</si>
  <si>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</si>
  <si>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</si>
  <si>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</si>
  <si>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</si>
  <si>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</si>
  <si>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</si>
  <si>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</si>
  <si>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</si>
  <si>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</si>
  <si>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</si>
  <si>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</si>
  <si>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</si>
  <si>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</si>
  <si>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</si>
  <si>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</si>
  <si>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</si>
  <si>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</si>
  <si>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</si>
  <si>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</si>
  <si>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</si>
  <si>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</si>
  <si>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</si>
  <si>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</si>
  <si>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</si>
  <si>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</si>
  <si>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</si>
  <si>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</si>
  <si>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</si>
  <si>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</si>
  <si>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</si>
  <si>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</si>
  <si>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</si>
  <si>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</si>
  <si>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</si>
  <si>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</si>
  <si>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</si>
  <si>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</si>
  <si>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</si>
  <si>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</si>
  <si>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</si>
  <si>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</si>
  <si>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</si>
  <si>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</si>
  <si>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</si>
  <si>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</si>
  <si>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</si>
  <si>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</si>
  <si>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</si>
  <si>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</si>
  <si>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</si>
  <si>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</si>
  <si>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</si>
  <si>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</si>
  <si>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</si>
  <si>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</si>
  <si>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</si>
  <si>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</si>
  <si>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</si>
  <si>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</si>
  <si>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</si>
  <si>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</si>
  <si>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</si>
  <si>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</si>
  <si>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</si>
  <si>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</si>
  <si>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</si>
  <si>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</si>
  <si>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</si>
  <si>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</si>
  <si>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</si>
  <si>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</si>
  <si>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</si>
  <si>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</si>
  <si>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</si>
  <si>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</si>
  <si>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</si>
  <si>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</si>
  <si>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</si>
  <si>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</si>
  <si>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</si>
  <si>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</si>
  <si>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</si>
  <si>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</si>
  <si>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</si>
  <si>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</si>
  <si>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</si>
  <si>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</si>
  <si>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</si>
  <si>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</si>
  <si>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</si>
  <si>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</si>
  <si>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</si>
  <si>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</si>
  <si>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</si>
  <si>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</si>
  <si>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</si>
  <si>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</si>
  <si>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</si>
  <si>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</si>
  <si>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</si>
  <si>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</si>
  <si>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</si>
  <si>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</si>
  <si>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</si>
  <si>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</si>
  <si>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</si>
  <si>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</si>
  <si>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</si>
  <si>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</si>
  <si>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</si>
  <si>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</si>
  <si>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</si>
  <si>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</si>
  <si>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</si>
  <si>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</si>
  <si>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</si>
  <si>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</si>
  <si>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</si>
  <si>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</si>
  <si>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</si>
  <si>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</si>
  <si>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</si>
  <si>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</si>
  <si>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</si>
  <si>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</si>
  <si>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</si>
  <si>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</si>
  <si>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</si>
  <si>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</si>
  <si>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</si>
  <si>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</si>
  <si>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</si>
  <si>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</si>
  <si>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</si>
  <si>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</si>
  <si>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</si>
  <si>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</si>
  <si>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</si>
  <si>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</si>
  <si>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</si>
  <si>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</si>
  <si>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</si>
  <si>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</si>
  <si>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</si>
  <si>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</si>
  <si>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</si>
  <si>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</si>
  <si>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</si>
  <si>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</si>
  <si>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</si>
  <si>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</si>
  <si>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</si>
  <si>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</si>
  <si>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</si>
  <si>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</si>
  <si>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</si>
  <si>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</si>
  <si>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</si>
  <si>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</si>
  <si>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</si>
  <si>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</si>
  <si>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</si>
  <si>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</si>
  <si>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</si>
  <si>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</si>
  <si>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</si>
  <si>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</si>
  <si>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</si>
  <si>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</si>
  <si>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</si>
  <si>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</si>
  <si>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</si>
  <si>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</si>
  <si>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</si>
  <si>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</si>
  <si>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</si>
  <si>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</si>
  <si>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</si>
  <si>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</si>
  <si>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</si>
  <si>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</si>
  <si>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</si>
  <si>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</si>
  <si>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</si>
  <si>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</si>
  <si>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</si>
  <si>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</si>
  <si>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</si>
  <si>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</si>
  <si>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</si>
  <si>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</si>
  <si>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</si>
  <si>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</si>
  <si>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</si>
  <si>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</si>
  <si>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</si>
  <si>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</si>
  <si>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</si>
  <si>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</si>
  <si>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</si>
  <si>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</si>
  <si>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</si>
  <si>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</si>
  <si>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</si>
  <si>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</si>
  <si>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</si>
  <si>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</si>
  <si>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</si>
  <si>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</si>
  <si>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</si>
  <si>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</si>
  <si>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</si>
  <si>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</si>
  <si>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</si>
  <si>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</si>
  <si>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</si>
  <si>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</si>
  <si>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</si>
  <si>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</si>
  <si>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</si>
  <si>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</si>
  <si>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</si>
  <si>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</si>
  <si>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</si>
  <si>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</si>
  <si>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</si>
  <si>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</si>
  <si>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</si>
  <si>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</si>
  <si>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</si>
  <si>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</si>
  <si>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</si>
  <si>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</si>
  <si>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</si>
  <si>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</si>
  <si>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</si>
  <si>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</si>
  <si>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</si>
  <si>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</si>
  <si>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</si>
  <si>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</si>
  <si>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</si>
  <si>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</si>
  <si>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</si>
  <si>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</si>
  <si>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</si>
  <si>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</si>
  <si>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</si>
  <si>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</si>
  <si>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</si>
  <si>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</si>
  <si>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</si>
  <si>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</si>
  <si>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</si>
  <si>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</si>
  <si>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</si>
  <si>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</si>
  <si>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</si>
  <si>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</si>
  <si>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</si>
  <si>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</si>
  <si>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</si>
  <si>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</si>
  <si>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</si>
  <si>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</si>
  <si>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</si>
  <si>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</si>
  <si>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</si>
  <si>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</si>
  <si>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</si>
  <si>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</si>
  <si>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</si>
  <si>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</si>
  <si>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</si>
  <si>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</si>
  <si>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</si>
  <si>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</si>
  <si>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</si>
  <si>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</si>
  <si>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</si>
  <si>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</si>
  <si>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</si>
  <si>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</si>
  <si>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</si>
  <si>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</si>
  <si>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</si>
  <si>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</si>
  <si>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</si>
  <si>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</si>
  <si>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</si>
  <si>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</si>
  <si>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</si>
  <si>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</si>
  <si>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</si>
  <si>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</si>
  <si>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</si>
  <si>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</si>
  <si>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</si>
  <si>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</si>
  <si>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</si>
  <si>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</si>
  <si>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</si>
  <si>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</si>
  <si>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</si>
  <si>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</si>
  <si>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</si>
  <si>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</si>
  <si>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</si>
  <si>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</si>
  <si>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</si>
  <si>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</si>
  <si>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</si>
  <si>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</si>
  <si>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</si>
  <si>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</si>
  <si>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</si>
  <si>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</si>
  <si>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</si>
  <si>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</si>
  <si>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</si>
  <si>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</si>
  <si>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</si>
  <si>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</si>
  <si>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</si>
  <si>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</si>
  <si>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</si>
  <si>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</si>
  <si>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</si>
  <si>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</si>
  <si>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</si>
  <si>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</si>
  <si>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</si>
  <si>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</si>
  <si>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</si>
  <si>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</si>
  <si>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</si>
  <si>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</si>
  <si>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</si>
  <si>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</si>
  <si>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</si>
  <si>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</si>
  <si>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</si>
  <si>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</si>
  <si>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</si>
  <si>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</si>
  <si>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</si>
  <si>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</si>
  <si>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</si>
  <si>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</si>
  <si>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</si>
  <si>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</si>
  <si>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</si>
  <si>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</si>
  <si>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</si>
  <si>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</si>
  <si>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</si>
  <si>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</si>
  <si>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</si>
  <si>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</si>
  <si>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</si>
  <si>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</si>
  <si>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</si>
  <si>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</si>
  <si>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</si>
  <si>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</si>
  <si>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</si>
  <si>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</si>
  <si>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</si>
  <si>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</si>
  <si>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</si>
  <si>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</si>
  <si>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</si>
  <si>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</si>
  <si>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</si>
  <si>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</si>
  <si>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</si>
  <si>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</si>
  <si>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</si>
  <si>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</si>
  <si>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</si>
  <si>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</si>
  <si>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</si>
  <si>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</si>
  <si>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</si>
  <si>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</si>
  <si>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</si>
  <si>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</si>
  <si>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</si>
  <si>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</si>
  <si>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</si>
  <si>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</si>
  <si>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</si>
  <si>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</si>
  <si>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</si>
  <si>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</si>
  <si>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</si>
  <si>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</si>
  <si>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</si>
  <si>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</si>
  <si>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</si>
  <si>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</si>
  <si>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</si>
  <si>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</si>
  <si>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</si>
  <si>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</si>
  <si>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</si>
  <si>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</si>
  <si>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</si>
  <si>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</si>
  <si>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</si>
  <si>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</si>
  <si>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</si>
  <si>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</si>
  <si>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</si>
  <si>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</si>
  <si>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</si>
  <si>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</si>
  <si>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</si>
  <si>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</si>
  <si>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</si>
  <si>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</si>
  <si>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</si>
  <si>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</si>
  <si>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</si>
  <si>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</si>
  <si>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</si>
  <si>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</si>
  <si>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</si>
  <si>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</si>
  <si>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</si>
  <si>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</si>
  <si>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</si>
  <si>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</si>
  <si>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</si>
  <si>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</si>
  <si>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</si>
  <si>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</si>
  <si>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</si>
  <si>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</si>
  <si>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</si>
  <si>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</si>
  <si>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</si>
  <si>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</si>
  <si>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</si>
  <si>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</si>
  <si>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</si>
  <si>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</si>
  <si>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</si>
  <si>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</si>
  <si>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</si>
  <si>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</si>
  <si>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</si>
  <si>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</si>
  <si>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</si>
  <si>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</si>
  <si>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</si>
  <si>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</si>
  <si>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</si>
  <si>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</si>
  <si>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</si>
  <si>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</si>
  <si>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</si>
  <si>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</si>
  <si>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</si>
  <si>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</si>
  <si>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</si>
  <si>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</si>
  <si>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</si>
  <si>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</si>
  <si>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</si>
  <si>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</si>
  <si>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</si>
  <si>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</si>
  <si>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</si>
  <si>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</si>
  <si>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</si>
  <si>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</si>
  <si>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</si>
  <si>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</si>
  <si>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</si>
  <si>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</si>
  <si>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</si>
  <si>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</si>
  <si>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</si>
  <si>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</si>
  <si>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</si>
  <si>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</si>
  <si>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</si>
  <si>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</si>
  <si>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</si>
  <si>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</si>
  <si>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</si>
  <si>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</si>
  <si>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</si>
  <si>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</si>
  <si>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</si>
  <si>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</si>
  <si>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</si>
  <si>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</si>
  <si>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</si>
  <si>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</si>
  <si>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</si>
  <si>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</si>
  <si>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</si>
  <si>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</si>
  <si>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</si>
  <si>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</si>
  <si>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</si>
  <si>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</si>
  <si>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</si>
  <si>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</si>
  <si>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</si>
  <si>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</si>
  <si>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</si>
  <si>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</si>
  <si>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</si>
  <si>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</si>
  <si>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</si>
  <si>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</si>
  <si>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</si>
  <si>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</si>
  <si>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</si>
  <si>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</si>
  <si>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</si>
  <si>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</si>
  <si>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</si>
  <si>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</si>
  <si>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</si>
  <si>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</si>
  <si>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</si>
  <si>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</si>
  <si>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</si>
  <si>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</si>
  <si>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</si>
  <si>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</si>
  <si>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</si>
  <si>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</si>
  <si>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</si>
  <si>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</si>
  <si>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</si>
  <si>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</si>
  <si>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</si>
  <si>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</si>
  <si>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</si>
  <si>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</si>
  <si>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</si>
  <si>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</si>
  <si>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</si>
  <si>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</si>
  <si>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</si>
  <si>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</si>
  <si>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</si>
  <si>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</si>
  <si>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</si>
  <si>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</si>
  <si>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</si>
  <si>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</si>
  <si>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</si>
  <si>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</si>
  <si>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</si>
  <si>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</si>
  <si>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</si>
  <si>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</si>
  <si>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</si>
  <si>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</si>
  <si>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</si>
  <si>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</si>
  <si>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</si>
  <si>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</si>
  <si>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</si>
  <si>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</si>
  <si>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</si>
  <si>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</si>
  <si>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</si>
  <si>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</si>
  <si>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</si>
  <si>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</si>
  <si>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</si>
  <si>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</si>
  <si>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</si>
  <si>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</si>
  <si>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</si>
  <si>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</si>
  <si>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</si>
  <si>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</si>
  <si>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</si>
  <si>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</si>
  <si>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</si>
  <si>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</si>
  <si>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</si>
  <si>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</si>
  <si>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</si>
  <si>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</si>
  <si>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</si>
  <si>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</si>
  <si>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</si>
  <si>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</si>
  <si>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</si>
  <si>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</si>
  <si>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</si>
  <si>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</si>
  <si>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</si>
  <si>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</si>
  <si>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</si>
  <si>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</si>
  <si>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</si>
  <si>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</si>
  <si>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</si>
  <si>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</si>
  <si>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</si>
  <si>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</si>
  <si>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</si>
  <si>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</si>
  <si>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</si>
  <si>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</si>
  <si>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</si>
  <si>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</si>
  <si>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</si>
  <si>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</si>
  <si>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</si>
  <si>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</si>
  <si>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</si>
  <si>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</si>
  <si>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</si>
  <si>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</si>
  <si>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</si>
  <si>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</si>
  <si>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</si>
  <si>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</si>
  <si>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</si>
  <si>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</si>
  <si>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</si>
  <si>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</si>
  <si>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</si>
  <si>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</si>
  <si>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</si>
  <si>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</si>
  <si>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</si>
  <si>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</si>
  <si>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</si>
  <si>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</si>
  <si>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</si>
  <si>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</si>
  <si>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</si>
  <si>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</si>
  <si>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</si>
  <si>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</si>
  <si>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</si>
  <si>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</si>
  <si>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</si>
  <si>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</si>
  <si>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</si>
  <si>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</si>
  <si>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</si>
  <si>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</si>
  <si>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</si>
  <si>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</si>
  <si>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</si>
  <si>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</si>
  <si>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</si>
  <si>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</si>
  <si>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</si>
  <si>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</si>
  <si>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</si>
  <si>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</si>
  <si>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</si>
  <si>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</si>
  <si>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</si>
  <si>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</si>
  <si>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</si>
  <si>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</si>
  <si>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</si>
  <si>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</si>
  <si>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</si>
  <si>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</si>
  <si>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</si>
  <si>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</si>
  <si>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</si>
  <si>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</si>
  <si>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</si>
  <si>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</si>
  <si>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</si>
  <si>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</si>
  <si>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</si>
  <si>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</si>
  <si>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</si>
  <si>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</si>
  <si>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</si>
  <si>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</si>
  <si>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</si>
  <si>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</si>
  <si>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</si>
  <si>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</si>
  <si>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</si>
  <si>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</si>
  <si>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</si>
  <si>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</si>
  <si>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</si>
  <si>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</si>
  <si>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</si>
  <si>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</si>
  <si>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</si>
  <si>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</si>
  <si>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</si>
  <si>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</si>
  <si>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</si>
  <si>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</si>
  <si>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</si>
  <si>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</si>
  <si>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</si>
  <si>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</si>
  <si>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</si>
  <si>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</si>
  <si>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</si>
  <si>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</si>
  <si>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</si>
  <si>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</si>
  <si>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</si>
  <si>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</si>
  <si>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</si>
  <si>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</si>
  <si>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</si>
  <si>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</si>
  <si>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</si>
  <si>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</si>
  <si>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</si>
  <si>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</si>
  <si>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</si>
  <si>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</si>
  <si>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</si>
  <si>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</si>
  <si>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</si>
  <si>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</si>
  <si>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</si>
  <si>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</si>
  <si>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</si>
  <si>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</si>
  <si>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</si>
  <si>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</si>
  <si>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</si>
  <si>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</si>
  <si>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</si>
  <si>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</si>
  <si>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</si>
  <si>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</si>
  <si>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</si>
  <si>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</si>
  <si>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</si>
  <si>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</si>
  <si>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</si>
  <si>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</si>
  <si>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</si>
  <si>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</si>
  <si>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</si>
  <si>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</si>
  <si>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</si>
  <si>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</si>
  <si>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</si>
  <si>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</si>
  <si>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</si>
  <si>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</si>
  <si>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</si>
  <si>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</si>
  <si>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</si>
  <si>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</si>
  <si>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</si>
  <si>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</si>
  <si>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</si>
  <si>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</si>
  <si>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</si>
  <si>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</si>
  <si>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</si>
  <si>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</si>
  <si>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</si>
  <si>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</si>
  <si>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</si>
  <si>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</si>
  <si>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</si>
  <si>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</si>
  <si>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</si>
  <si>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</si>
  <si>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</si>
  <si>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</si>
  <si>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</si>
  <si>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</si>
  <si>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</si>
  <si>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</si>
  <si>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</si>
  <si>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</si>
  <si>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</si>
  <si>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</si>
  <si>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</si>
  <si>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</si>
  <si>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</si>
  <si>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</si>
  <si>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</si>
  <si>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</si>
  <si>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</si>
  <si>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</si>
  <si>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</si>
  <si>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</si>
  <si>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</si>
  <si>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</si>
  <si>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</si>
  <si>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</si>
  <si>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</si>
  <si>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</si>
  <si>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</si>
  <si>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</si>
  <si>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</si>
  <si>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</si>
  <si>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</si>
  <si>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</si>
  <si>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</si>
  <si>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</si>
  <si>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</si>
  <si>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</si>
  <si>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</si>
  <si>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</si>
  <si>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</si>
  <si>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</si>
  <si>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</si>
  <si>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</si>
  <si>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</si>
  <si>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</si>
  <si>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</si>
  <si>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</si>
  <si>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</si>
  <si>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</si>
  <si>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</si>
  <si>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</si>
  <si>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</si>
  <si>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</si>
  <si>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</si>
  <si>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</si>
  <si>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</si>
  <si>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</si>
  <si>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</si>
  <si>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</si>
  <si>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</si>
  <si>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</si>
  <si>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</si>
  <si>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</si>
  <si>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</si>
  <si>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</si>
  <si>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</si>
  <si>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</si>
  <si>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</si>
  <si>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</si>
  <si>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</si>
  <si>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</si>
  <si>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</si>
  <si>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</si>
  <si>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</si>
  <si>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</si>
  <si>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</si>
  <si>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</si>
  <si>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</si>
  <si>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</si>
  <si>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</si>
  <si>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</si>
  <si>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</si>
  <si>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</si>
  <si>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</si>
  <si>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</si>
  <si>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</si>
  <si>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</si>
  <si>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</si>
  <si>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</si>
  <si>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</si>
  <si>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</si>
  <si>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</si>
  <si>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</si>
  <si>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</si>
  <si>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</si>
  <si>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</si>
  <si>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</si>
  <si>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</si>
  <si>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</si>
  <si>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</si>
  <si>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</si>
  <si>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</si>
  <si>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</si>
  <si>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</si>
  <si>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</si>
  <si>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</si>
  <si>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</si>
  <si>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</si>
  <si>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</si>
  <si>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</si>
  <si>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</si>
  <si>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</si>
  <si>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</si>
  <si>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</si>
  <si>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</si>
  <si>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</si>
  <si>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</si>
  <si>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</si>
  <si>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</si>
  <si>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</si>
  <si>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</si>
  <si>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</si>
  <si>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</si>
  <si>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</si>
  <si>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</si>
  <si>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</si>
  <si>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</si>
  <si>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</si>
  <si>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</si>
  <si>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</si>
  <si>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</si>
  <si>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</si>
  <si>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</si>
  <si>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</si>
  <si>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</si>
  <si>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</si>
  <si>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</si>
  <si>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</si>
  <si>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</si>
  <si>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</si>
  <si>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</si>
  <si>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</si>
  <si>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</si>
  <si>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</si>
  <si>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</si>
  <si>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</si>
  <si>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</si>
  <si>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</si>
  <si>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</si>
  <si>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</si>
  <si>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</si>
  <si>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</si>
  <si>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</si>
  <si>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</si>
  <si>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</si>
  <si>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</si>
  <si>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</si>
  <si>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</si>
  <si>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</si>
  <si>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</si>
  <si>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</si>
  <si>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</si>
  <si>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</si>
  <si>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</si>
  <si>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</si>
  <si>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</si>
  <si>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</si>
  <si>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</si>
  <si>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</si>
  <si>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</si>
  <si>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</si>
  <si>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</si>
  <si>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</si>
  <si>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</si>
  <si>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</si>
  <si>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</si>
  <si>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</si>
  <si>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</si>
  <si>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</si>
  <si>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</si>
  <si>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</si>
  <si>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</si>
  <si>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</si>
  <si>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</si>
  <si>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</si>
  <si>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</si>
  <si>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</si>
  <si>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</si>
  <si>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</si>
  <si>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</si>
  <si>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</si>
  <si>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</si>
  <si>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</si>
  <si>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</si>
  <si>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</si>
  <si>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</si>
  <si>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</si>
  <si>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</si>
  <si>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</si>
  <si>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</si>
  <si>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</si>
  <si>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</si>
  <si>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</si>
  <si>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</si>
  <si>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</si>
  <si>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</si>
  <si>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</si>
  <si>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</si>
  <si>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</si>
  <si>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</si>
  <si>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</si>
  <si>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</si>
  <si>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</si>
  <si>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</si>
  <si>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</si>
  <si>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</si>
  <si>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</si>
  <si>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</si>
  <si>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</si>
  <si>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</si>
  <si>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</si>
  <si>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</si>
  <si>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</si>
  <si>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</si>
  <si>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</si>
  <si>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</si>
  <si>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</si>
  <si>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</si>
  <si>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</si>
  <si>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</si>
  <si>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</si>
  <si>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</si>
  <si>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</si>
  <si>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</si>
  <si>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</si>
  <si>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</si>
  <si>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</si>
  <si>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</si>
  <si>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</si>
  <si>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</si>
  <si>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</si>
  <si>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</si>
  <si>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</si>
  <si>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</si>
  <si>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</si>
  <si>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</si>
  <si>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</si>
  <si>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</si>
  <si>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</si>
  <si>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</si>
  <si>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</si>
  <si>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</si>
  <si>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</si>
  <si>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</si>
  <si>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</si>
  <si>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</si>
  <si>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</si>
  <si>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</si>
  <si>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</si>
  <si>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</si>
  <si>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</si>
  <si>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</si>
  <si>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</si>
  <si>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</si>
  <si>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</si>
  <si>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</si>
  <si>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</si>
  <si>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</si>
  <si>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</si>
  <si>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</si>
  <si>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</si>
  <si>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</si>
  <si>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</si>
  <si>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</si>
  <si>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</si>
  <si>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</si>
  <si>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</si>
  <si>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</si>
  <si>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</si>
  <si>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</si>
  <si>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</si>
  <si>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</si>
  <si>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</si>
  <si>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</si>
  <si>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</si>
  <si>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</si>
  <si>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</si>
  <si>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</si>
  <si>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</si>
  <si>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</si>
  <si>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</si>
  <si>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</si>
  <si>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</si>
  <si>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</si>
  <si>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</si>
  <si>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</si>
  <si>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</si>
  <si>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</si>
  <si>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</si>
  <si>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</si>
  <si>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</si>
  <si>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</si>
  <si>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</si>
  <si>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</si>
  <si>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</si>
  <si>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</si>
  <si>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</si>
  <si>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</si>
  <si>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</si>
  <si>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</si>
  <si>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</si>
  <si>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</si>
  <si>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</si>
  <si>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</si>
  <si>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</si>
  <si>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</si>
  <si>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</si>
  <si>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</si>
  <si>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</si>
  <si>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</si>
  <si>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</si>
  <si>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</si>
  <si>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</si>
  <si>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</si>
  <si>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</si>
  <si>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</si>
  <si>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</si>
  <si>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</si>
  <si>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</si>
  <si>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</si>
  <si>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</si>
  <si>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</si>
  <si>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</si>
  <si>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</si>
  <si>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</si>
  <si>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</si>
  <si>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</si>
  <si>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</si>
  <si>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</si>
  <si>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</si>
  <si>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</si>
  <si>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</si>
  <si>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</si>
  <si>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</si>
  <si>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</si>
  <si>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</si>
  <si>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</si>
  <si>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</si>
  <si>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</si>
  <si>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</si>
  <si>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</si>
  <si>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</si>
  <si>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</si>
  <si>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</si>
  <si>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</si>
  <si>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</si>
  <si>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</si>
  <si>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</si>
  <si>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</si>
  <si>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</si>
  <si>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</si>
  <si>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</si>
  <si>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</si>
  <si>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</si>
  <si>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</si>
  <si>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</si>
  <si>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</si>
  <si>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</si>
  <si>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</si>
  <si>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</si>
  <si>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</si>
  <si>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</si>
  <si>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</si>
  <si>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</si>
  <si>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</si>
  <si>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</si>
  <si>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</si>
  <si>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</si>
  <si>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</si>
  <si>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</si>
  <si>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</si>
  <si>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</si>
  <si>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</si>
  <si>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</si>
  <si>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</si>
  <si>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</si>
  <si>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</si>
  <si>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</si>
  <si>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</si>
  <si>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</si>
  <si>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</si>
  <si>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</si>
  <si>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</si>
  <si>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</si>
  <si>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</si>
  <si>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</si>
  <si>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</si>
  <si>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</si>
  <si>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</si>
  <si>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</si>
  <si>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</si>
  <si>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</si>
  <si>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</si>
  <si>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</si>
  <si>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</si>
  <si>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</si>
  <si>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</si>
  <si>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</si>
  <si>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</si>
  <si>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</si>
  <si>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</si>
  <si>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</si>
  <si>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</si>
  <si>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</si>
  <si>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</si>
  <si>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</si>
  <si>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</si>
  <si>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</si>
  <si>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</si>
  <si>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</si>
  <si>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</si>
  <si>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</si>
  <si>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</si>
  <si>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</si>
  <si>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</si>
  <si>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</si>
  <si>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</si>
  <si>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</si>
  <si>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</si>
  <si>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</si>
  <si>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</si>
  <si>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</si>
  <si>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</si>
  <si>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</si>
  <si>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</si>
  <si>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</si>
  <si>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</si>
  <si>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</si>
  <si>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</si>
  <si>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</si>
  <si>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</si>
  <si>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</si>
  <si>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</si>
  <si>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</si>
  <si>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</si>
  <si>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</si>
  <si>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</si>
  <si>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</si>
  <si>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</si>
  <si>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</si>
  <si>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</si>
  <si>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</si>
  <si>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</si>
  <si>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</si>
  <si>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</si>
  <si>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</si>
  <si>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</si>
  <si>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</si>
  <si>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</si>
  <si>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</si>
  <si>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</si>
  <si>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</si>
  <si>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</si>
  <si>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</si>
  <si>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</si>
  <si>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</si>
  <si>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</si>
  <si>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</si>
  <si>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</si>
  <si>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</si>
  <si>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</si>
  <si>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</si>
  <si>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</si>
  <si>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</si>
  <si>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</si>
  <si>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</si>
  <si>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</si>
  <si>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</si>
  <si>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</si>
  <si>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</si>
  <si>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</si>
  <si>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</si>
  <si>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</si>
  <si>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</si>
  <si>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</si>
  <si>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</si>
  <si>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</si>
  <si>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</si>
  <si>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</si>
  <si>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</si>
  <si>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</si>
  <si>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</si>
  <si>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</si>
  <si>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</si>
  <si>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</si>
  <si>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</si>
  <si>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</si>
  <si>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</si>
  <si>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</si>
  <si>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</si>
  <si>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</si>
  <si>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</si>
  <si>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</si>
  <si>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</si>
  <si>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</si>
  <si>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</si>
  <si>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</si>
  <si>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</si>
  <si>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</si>
  <si>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</si>
  <si>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</si>
  <si>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</si>
  <si>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</si>
  <si>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</si>
  <si>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</si>
  <si>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</si>
  <si>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</si>
  <si>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</si>
  <si>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</si>
  <si>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</si>
  <si>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</si>
  <si>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</si>
  <si>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</si>
  <si>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</si>
  <si>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</si>
  <si>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</si>
  <si>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</si>
  <si>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</si>
  <si>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</si>
  <si>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</si>
  <si>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</si>
  <si>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</si>
  <si>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</si>
  <si>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</si>
  <si>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</si>
  <si>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</si>
  <si>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</si>
  <si>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</si>
  <si>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</si>
  <si>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</si>
  <si>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</si>
  <si>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</si>
  <si>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</si>
  <si>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</si>
  <si>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</si>
  <si>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</si>
  <si>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</si>
  <si>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</si>
  <si>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</si>
  <si>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</si>
  <si>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</si>
  <si>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</si>
  <si>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</si>
  <si>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</si>
  <si>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</si>
  <si>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</si>
  <si>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</si>
  <si>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</si>
  <si>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</si>
  <si>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</si>
  <si>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</si>
  <si>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</si>
  <si>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</si>
  <si>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</si>
  <si>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</si>
  <si>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</si>
  <si>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</si>
  <si>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</si>
  <si>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</si>
  <si>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</si>
  <si>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</si>
  <si>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</si>
  <si>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</si>
  <si>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</si>
  <si>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</si>
  <si>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</si>
  <si>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</si>
  <si>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</si>
  <si>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</si>
  <si>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</si>
  <si>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</si>
  <si>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</si>
  <si>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</si>
  <si>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</si>
  <si>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</si>
  <si>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</si>
  <si>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</si>
  <si>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</si>
  <si>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</si>
  <si>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</si>
  <si>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</si>
  <si>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</si>
  <si>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</si>
  <si>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</si>
  <si>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</si>
  <si>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</si>
  <si>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</si>
  <si>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</si>
  <si>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</si>
  <si>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</si>
  <si>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</si>
  <si>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</si>
  <si>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</si>
  <si>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</si>
  <si>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</si>
  <si>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</si>
  <si>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</si>
  <si>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</si>
  <si>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</si>
  <si>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</si>
  <si>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</si>
  <si>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</si>
  <si>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</si>
  <si>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</si>
  <si>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</si>
  <si>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</si>
  <si>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</si>
  <si>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</si>
  <si>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</si>
  <si>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</si>
  <si>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</si>
  <si>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</si>
  <si>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</si>
  <si>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</si>
  <si>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</si>
  <si>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</si>
  <si>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</si>
  <si>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</si>
  <si>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</si>
  <si>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</si>
  <si>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</si>
  <si>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</si>
  <si>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</si>
  <si>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</si>
  <si>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</si>
  <si>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</si>
  <si>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</si>
  <si>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</si>
  <si>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</si>
  <si>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</si>
  <si>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</si>
  <si>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</si>
  <si>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</si>
  <si>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</si>
  <si>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</si>
  <si>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</si>
  <si>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</si>
  <si>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</si>
  <si>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</si>
  <si>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</si>
  <si>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</si>
  <si>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</si>
  <si>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</si>
  <si>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</si>
  <si>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</si>
  <si>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</si>
  <si>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</si>
  <si>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</si>
  <si>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</si>
  <si>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</si>
  <si>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</si>
  <si>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</si>
  <si>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</si>
  <si>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</si>
  <si>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</si>
  <si>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</si>
  <si>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</si>
  <si>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</si>
  <si>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</si>
  <si>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</si>
  <si>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</si>
  <si>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</si>
  <si>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</si>
  <si>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</si>
  <si>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</si>
  <si>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</si>
  <si>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</si>
  <si>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</si>
  <si>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</si>
  <si>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</si>
  <si>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</si>
  <si>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</si>
  <si>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</si>
  <si>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</si>
  <si>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</si>
  <si>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</si>
  <si>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</si>
  <si>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</si>
  <si>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</si>
  <si>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</si>
  <si>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</si>
  <si>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</si>
  <si>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</si>
  <si>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</si>
  <si>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</si>
  <si>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</si>
  <si>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</si>
  <si>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</si>
  <si>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</si>
  <si>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</si>
  <si>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</si>
  <si>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</si>
  <si>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</si>
  <si>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</si>
  <si>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</si>
  <si>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</si>
  <si>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</si>
  <si>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</si>
  <si>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</si>
  <si>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</si>
  <si>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</si>
  <si>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</si>
  <si>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</si>
  <si>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</si>
  <si>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</si>
  <si>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</si>
  <si>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</si>
  <si>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</si>
  <si>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</si>
  <si>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</si>
  <si>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</si>
  <si>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</si>
  <si>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</si>
  <si>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</si>
  <si>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</si>
  <si>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</si>
  <si>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</si>
  <si>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</si>
  <si>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</si>
  <si>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</si>
  <si>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</si>
  <si>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</si>
  <si>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</si>
  <si>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</si>
  <si>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</si>
  <si>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</si>
  <si>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</si>
  <si>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</si>
  <si>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</si>
  <si>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</si>
  <si>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</si>
  <si>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</si>
  <si>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</si>
  <si>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</si>
  <si>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</si>
  <si>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</si>
  <si>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</si>
  <si>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</si>
  <si>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</si>
  <si>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</si>
  <si>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</si>
  <si>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</si>
  <si>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</si>
  <si>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</si>
  <si>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</si>
  <si>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</si>
  <si>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</si>
  <si>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</si>
  <si>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</si>
  <si>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</si>
  <si>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</si>
  <si>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</si>
  <si>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</si>
  <si>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</si>
  <si>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</si>
  <si>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</si>
  <si>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</si>
  <si>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</si>
  <si>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</si>
  <si>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</si>
  <si>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</si>
  <si>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</si>
  <si>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</si>
  <si>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</si>
  <si>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</si>
  <si>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</si>
  <si>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</si>
  <si>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</si>
  <si>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</si>
  <si>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</si>
  <si>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</si>
  <si>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</si>
  <si>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</si>
  <si>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</si>
  <si>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</si>
  <si>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</si>
  <si>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</si>
  <si>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</si>
  <si>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</si>
  <si>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</si>
  <si>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</si>
  <si>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</si>
  <si>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</si>
  <si>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</si>
  <si>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</si>
  <si>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</si>
  <si>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</si>
  <si>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</si>
  <si>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</si>
  <si>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</si>
  <si>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</si>
  <si>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</si>
  <si>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</si>
  <si>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</si>
  <si>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</si>
  <si>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</si>
  <si>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</si>
  <si>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</si>
  <si>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</si>
  <si>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</si>
  <si>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</si>
  <si>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</si>
  <si>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</si>
  <si>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</si>
  <si>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</si>
  <si>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</si>
  <si>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</si>
  <si>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</si>
  <si>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</si>
  <si>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</si>
  <si>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</si>
  <si>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</si>
  <si>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</si>
  <si>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</si>
  <si>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</si>
  <si>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</si>
  <si>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</si>
  <si>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</si>
  <si>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</si>
  <si>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</si>
  <si>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</si>
  <si>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</si>
  <si>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</si>
  <si>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</si>
  <si>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</si>
  <si>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</si>
  <si>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</si>
  <si>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</si>
  <si>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</si>
  <si>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</si>
  <si>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</si>
  <si>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</si>
  <si>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</si>
  <si>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</si>
  <si>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</si>
  <si>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</si>
  <si>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</si>
  <si>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</si>
  <si>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</si>
  <si>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</si>
  <si>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</si>
  <si>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</si>
  <si>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</si>
  <si>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</si>
  <si>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</si>
  <si>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</si>
  <si>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</si>
  <si>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</si>
  <si>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</si>
  <si>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</si>
  <si>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</si>
  <si>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</si>
  <si>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</si>
  <si>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</si>
  <si>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</si>
  <si>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</si>
  <si>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</si>
  <si>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</si>
  <si>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</si>
  <si>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</si>
  <si>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</si>
  <si>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</si>
  <si>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</si>
  <si>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</si>
  <si>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</si>
  <si>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</si>
  <si>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</si>
  <si>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</si>
  <si>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</si>
  <si>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</si>
  <si>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</si>
  <si>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</si>
  <si>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</si>
  <si>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</si>
  <si>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</si>
  <si>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</si>
  <si>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</si>
  <si>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</si>
  <si>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</si>
  <si>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</si>
  <si>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</si>
  <si>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</si>
  <si>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</si>
  <si>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</si>
  <si>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</si>
  <si>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</si>
  <si>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</si>
  <si>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</si>
  <si>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</si>
  <si>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</si>
  <si>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</si>
  <si>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</si>
  <si>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</si>
  <si>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</si>
  <si>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</si>
  <si>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</si>
  <si>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</si>
  <si>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</si>
  <si>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</si>
  <si>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</si>
  <si>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</si>
  <si>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</si>
  <si>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</si>
  <si>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</si>
  <si>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</si>
  <si>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</si>
  <si>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</si>
  <si>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</si>
  <si>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</si>
  <si>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</si>
  <si>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</si>
  <si>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</si>
  <si>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</si>
  <si>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</si>
  <si>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</si>
  <si>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</si>
  <si>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</si>
  <si>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</si>
  <si>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</si>
  <si>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</si>
  <si>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</si>
  <si>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</si>
  <si>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</si>
  <si>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</si>
  <si>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</si>
  <si>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</si>
  <si>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</si>
  <si>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</si>
  <si>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</si>
  <si>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</si>
  <si>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</si>
  <si>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</si>
  <si>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</si>
  <si>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</si>
  <si>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</si>
  <si>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</si>
  <si>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</si>
  <si>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</si>
  <si>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</si>
  <si>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</si>
  <si>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</si>
  <si>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</si>
  <si>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</si>
  <si>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</si>
  <si>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</si>
  <si>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</si>
  <si>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</si>
  <si>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</si>
  <si>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</si>
  <si>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</si>
  <si>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</si>
  <si>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</si>
  <si>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</si>
  <si>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</si>
  <si>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</si>
  <si>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</si>
  <si>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</si>
  <si>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</si>
  <si>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</si>
  <si>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</si>
  <si>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</si>
  <si>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</si>
  <si>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</si>
  <si>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</si>
  <si>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</si>
  <si>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</si>
  <si>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</si>
  <si>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</si>
  <si>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</si>
  <si>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</si>
  <si>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</si>
  <si>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</si>
  <si>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</si>
  <si>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</si>
  <si>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</si>
  <si>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</si>
  <si>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</si>
  <si>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</si>
  <si>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</si>
  <si>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</si>
  <si>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</si>
  <si>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</si>
  <si>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</si>
  <si>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</si>
  <si>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</si>
  <si>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</si>
  <si>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</si>
  <si>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</si>
  <si>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</si>
  <si>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</si>
  <si>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</si>
  <si>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</si>
  <si>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</si>
  <si>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</si>
  <si>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</si>
  <si>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</si>
  <si>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</si>
  <si>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</si>
  <si>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</si>
  <si>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</si>
  <si>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</si>
  <si>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</si>
  <si>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</si>
  <si>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</si>
  <si>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</si>
  <si>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</si>
  <si>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</si>
  <si>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</si>
  <si>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</si>
  <si>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</si>
  <si>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</si>
  <si>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</si>
  <si>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</si>
  <si>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</si>
  <si>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</si>
  <si>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</si>
  <si>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</si>
  <si>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</si>
  <si>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</si>
  <si>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</si>
  <si>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</si>
  <si>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</si>
  <si>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</si>
  <si>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</si>
  <si>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</si>
  <si>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</si>
  <si>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</si>
  <si>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</si>
  <si>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</si>
  <si>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</si>
  <si>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</si>
  <si>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</si>
  <si>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</si>
  <si>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</si>
  <si>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</si>
  <si>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</si>
  <si>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</si>
  <si>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</si>
  <si>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</si>
  <si>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</si>
  <si>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</si>
  <si>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</si>
  <si>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</si>
  <si>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</si>
  <si>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</si>
  <si>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</si>
  <si>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</si>
  <si>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</si>
  <si>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</si>
  <si>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</si>
  <si>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</si>
  <si>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</si>
  <si>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</si>
  <si>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</si>
  <si>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</si>
  <si>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</si>
  <si>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</si>
  <si>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</si>
  <si>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</si>
  <si>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</si>
  <si>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</si>
  <si>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</si>
  <si>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</si>
  <si>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</si>
  <si>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</si>
  <si>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</si>
  <si>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</si>
  <si>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</si>
  <si>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</si>
  <si>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</si>
  <si>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</si>
  <si>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</si>
  <si>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</si>
  <si>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</si>
  <si>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</si>
  <si>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</si>
  <si>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</si>
  <si>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</si>
  <si>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</si>
  <si>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</si>
  <si>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</si>
  <si>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</si>
  <si>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</si>
  <si>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</si>
  <si>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</si>
  <si>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</si>
  <si>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</si>
  <si>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</si>
  <si>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</si>
  <si>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</si>
  <si>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</si>
  <si>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</si>
  <si>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</si>
  <si>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</si>
  <si>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</si>
  <si>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</si>
  <si>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</si>
  <si>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</si>
  <si>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</si>
  <si>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</si>
  <si>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</si>
  <si>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</si>
  <si>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</si>
  <si>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</si>
  <si>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</si>
  <si>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</si>
  <si>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</si>
  <si>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</si>
  <si>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</si>
  <si>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</si>
  <si>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</si>
  <si>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</si>
  <si>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</si>
  <si>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</si>
  <si>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</si>
  <si>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</si>
  <si>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</si>
  <si>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</si>
  <si>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</si>
  <si>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</si>
  <si>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</si>
  <si>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</si>
  <si>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</si>
  <si>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</si>
  <si>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</si>
  <si>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</si>
  <si>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</si>
  <si>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</si>
  <si>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</si>
  <si>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</si>
  <si>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</si>
  <si>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</si>
  <si>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</si>
  <si>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</si>
  <si>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</si>
  <si>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</si>
  <si>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</si>
  <si>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</si>
  <si>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</si>
  <si>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</si>
  <si>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</si>
  <si>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</si>
  <si>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</si>
  <si>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</si>
  <si>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</si>
  <si>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</si>
  <si>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</si>
  <si>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</si>
  <si>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</si>
  <si>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</si>
  <si>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</si>
  <si>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</si>
  <si>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</si>
  <si>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</si>
  <si>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</si>
  <si>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</si>
  <si>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</si>
  <si>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</si>
  <si>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</si>
  <si>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</si>
  <si>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</si>
  <si>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</si>
  <si>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</si>
  <si>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</si>
  <si>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</si>
  <si>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</si>
  <si>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</si>
  <si>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</si>
  <si>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</si>
  <si>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</si>
  <si>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</si>
  <si>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</si>
  <si>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</si>
  <si>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</si>
  <si>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</si>
  <si>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</si>
  <si>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</si>
  <si>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</si>
  <si>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</si>
  <si>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</si>
  <si>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</si>
  <si>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</si>
  <si>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</si>
  <si>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</si>
  <si>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</si>
  <si>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</si>
  <si>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</si>
  <si>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</si>
  <si>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</si>
  <si>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</si>
  <si>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</si>
  <si>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</si>
  <si>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</si>
  <si>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</si>
  <si>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</si>
  <si>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</si>
  <si>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</si>
  <si>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</si>
  <si>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</si>
  <si>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</si>
  <si>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</si>
  <si>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</si>
  <si>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</si>
  <si>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</si>
  <si>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</si>
  <si>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</si>
  <si>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</si>
  <si>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</si>
  <si>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</si>
  <si>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</si>
  <si>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</si>
  <si>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</si>
  <si>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</si>
  <si>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</si>
  <si>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</si>
  <si>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</si>
  <si>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</si>
  <si>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</si>
  <si>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</si>
  <si>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</si>
  <si>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</si>
  <si>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</si>
  <si>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</si>
  <si>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</si>
  <si>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</si>
  <si>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</si>
  <si>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</si>
  <si>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</si>
  <si>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</si>
  <si>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</si>
  <si>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</si>
  <si>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</si>
  <si>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</si>
  <si>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</si>
  <si>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</si>
  <si>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</si>
  <si>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</si>
  <si>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</si>
  <si>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</si>
  <si>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</si>
  <si>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</si>
  <si>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</si>
  <si>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</si>
  <si>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</si>
  <si>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</si>
  <si>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</si>
  <si>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</si>
  <si>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</si>
  <si>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</si>
  <si>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</si>
  <si>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</si>
  <si>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</si>
  <si>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</si>
  <si>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</si>
  <si>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</si>
  <si>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</si>
  <si>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</si>
  <si>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</si>
  <si>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</si>
  <si>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</si>
  <si>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</si>
  <si>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</si>
  <si>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</si>
  <si>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</si>
  <si>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</si>
  <si>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</si>
  <si>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</si>
  <si>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</si>
  <si>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</si>
  <si>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</si>
  <si>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</si>
  <si>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</si>
  <si>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</si>
  <si>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</si>
  <si>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</si>
  <si>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</si>
  <si>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</si>
  <si>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</si>
  <si>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</si>
  <si>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</si>
  <si>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</si>
  <si>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</si>
  <si>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</si>
  <si>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</si>
  <si>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</si>
  <si>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</si>
  <si>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</si>
  <si>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</si>
  <si>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</si>
  <si>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</si>
  <si>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</si>
  <si>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</si>
  <si>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</si>
  <si>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</si>
  <si>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</si>
  <si>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</si>
  <si>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</si>
  <si>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</si>
  <si>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</si>
  <si>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</si>
  <si>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</si>
  <si>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</si>
  <si>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</si>
  <si>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</si>
  <si>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</si>
  <si>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</si>
  <si>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</si>
  <si>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</si>
  <si>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</si>
  <si>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</si>
  <si>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</si>
  <si>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</si>
  <si>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</si>
  <si>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</si>
  <si>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</si>
  <si>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</si>
  <si>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</si>
  <si>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</si>
  <si>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</si>
  <si>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</si>
  <si>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</si>
  <si>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</si>
  <si>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</si>
  <si>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</si>
  <si>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</si>
  <si>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</si>
  <si>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</si>
  <si>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</si>
  <si>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</si>
  <si>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</si>
  <si>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</si>
  <si>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</si>
  <si>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</si>
  <si>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</si>
  <si>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</si>
  <si>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</si>
  <si>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</si>
  <si>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</si>
  <si>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</si>
  <si>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</si>
  <si>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</si>
  <si>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</si>
  <si>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</si>
  <si>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</si>
  <si>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</si>
  <si>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</si>
  <si>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</si>
  <si>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</si>
  <si>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</si>
  <si>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</si>
  <si>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</si>
  <si>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</si>
  <si>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</si>
  <si>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</si>
  <si>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</si>
  <si>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</si>
  <si>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</si>
  <si>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</si>
  <si>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</si>
  <si>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</si>
  <si>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</si>
  <si>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</si>
  <si>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</si>
  <si>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</si>
  <si>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</si>
  <si>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</si>
  <si>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</si>
  <si>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</si>
  <si>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</si>
  <si>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</si>
  <si>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</si>
  <si>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</si>
  <si>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</si>
  <si>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</si>
  <si>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</si>
  <si>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</si>
  <si>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</si>
  <si>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</si>
  <si>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</si>
  <si>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</si>
  <si>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</si>
  <si>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</si>
  <si>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</si>
  <si>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</si>
  <si>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</si>
  <si>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</si>
  <si>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</si>
  <si>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</si>
  <si>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</si>
  <si>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</si>
  <si>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</si>
  <si>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</si>
  <si>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</si>
  <si>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</si>
  <si>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</si>
  <si>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</si>
  <si>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</si>
  <si>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</si>
  <si>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</si>
  <si>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</si>
  <si>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</si>
  <si>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</si>
  <si>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</si>
  <si>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</si>
  <si>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</si>
  <si>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</si>
  <si>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</si>
  <si>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</si>
  <si>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</si>
  <si>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</si>
  <si>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</si>
  <si>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</si>
  <si>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</si>
  <si>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</si>
  <si>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</si>
  <si>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</si>
  <si>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</si>
  <si>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</si>
  <si>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</si>
  <si>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</si>
  <si>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</si>
  <si>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</si>
  <si>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</si>
  <si>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</si>
  <si>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</si>
  <si>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</si>
  <si>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</si>
  <si>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</si>
  <si>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</si>
  <si>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</si>
  <si>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</si>
  <si>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</si>
  <si>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</si>
  <si>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</si>
  <si>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</si>
  <si>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</si>
  <si>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</si>
  <si>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</si>
  <si>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</si>
  <si>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</si>
  <si>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</si>
  <si>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</si>
  <si>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</si>
  <si>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</si>
  <si>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</si>
  <si>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</si>
  <si>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</si>
  <si>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</si>
  <si>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</si>
  <si>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</si>
  <si>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</si>
  <si>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</si>
  <si>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</si>
  <si>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</si>
  <si>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</si>
  <si>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</si>
  <si>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</si>
  <si>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</si>
  <si>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</si>
  <si>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</si>
  <si>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</si>
  <si>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</si>
  <si>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</si>
  <si>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</si>
  <si>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</si>
  <si>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</si>
  <si>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</si>
  <si>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</si>
  <si>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</si>
  <si>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</si>
  <si>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</si>
  <si>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</si>
  <si>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</si>
  <si>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</si>
  <si>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</si>
  <si>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</si>
  <si>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</si>
  <si>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</si>
  <si>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</si>
  <si>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</si>
  <si>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</si>
  <si>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</si>
  <si>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</si>
  <si>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</si>
  <si>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</si>
  <si>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</si>
  <si>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</si>
  <si>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</si>
  <si>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</si>
  <si>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</si>
  <si>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</si>
  <si>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</si>
  <si>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</si>
  <si>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</si>
  <si>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</si>
  <si>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</si>
  <si>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</si>
  <si>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</si>
  <si>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</si>
  <si>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</si>
  <si>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</si>
  <si>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</si>
  <si>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</si>
  <si>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</si>
  <si>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</si>
  <si>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</si>
  <si>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</si>
  <si>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</si>
  <si>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</si>
  <si>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</si>
  <si>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</si>
  <si>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</si>
  <si>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</si>
  <si>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</si>
  <si>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</si>
  <si>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</si>
  <si>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</si>
  <si>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</si>
  <si>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</si>
  <si>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</si>
  <si>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</si>
  <si>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</si>
  <si>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</si>
  <si>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</si>
  <si>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</si>
  <si>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</si>
  <si>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</si>
  <si>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</si>
  <si>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</si>
  <si>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</si>
  <si>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</si>
  <si>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</si>
  <si>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</si>
  <si>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</si>
  <si>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</si>
  <si>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</si>
  <si>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</si>
  <si>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</si>
  <si>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</si>
  <si>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</si>
  <si>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</si>
  <si>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</si>
  <si>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</si>
  <si>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</si>
  <si>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</si>
  <si>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</si>
  <si>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</si>
  <si>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</si>
  <si>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</si>
  <si>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</si>
  <si>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</si>
  <si>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</si>
  <si>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</si>
  <si>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</si>
  <si>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</si>
  <si>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</si>
  <si>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</si>
  <si>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</si>
  <si>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</si>
  <si>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</si>
  <si>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</si>
  <si>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</si>
  <si>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</si>
  <si>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</si>
  <si>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</si>
  <si>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</si>
  <si>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</si>
  <si>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</si>
  <si>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</si>
  <si>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</si>
  <si>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</si>
  <si>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</si>
  <si>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</si>
  <si>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</si>
  <si>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</si>
  <si>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</si>
  <si>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</si>
  <si>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</si>
  <si>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</si>
  <si>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</si>
  <si>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</si>
  <si>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</si>
  <si>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</si>
  <si>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</si>
  <si>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</si>
  <si>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</si>
  <si>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</si>
  <si>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</si>
  <si>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</si>
  <si>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</si>
  <si>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</si>
  <si>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</si>
  <si>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</si>
  <si>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</si>
  <si>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</si>
  <si>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</si>
  <si>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</si>
  <si>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</si>
  <si>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</si>
  <si>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</si>
  <si>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</si>
  <si>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</si>
  <si>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</si>
  <si>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</si>
  <si>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</si>
  <si>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</si>
  <si>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</si>
  <si>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</si>
  <si>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</si>
  <si>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</si>
  <si>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</si>
  <si>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</si>
  <si>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</si>
  <si>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</si>
  <si>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</si>
  <si>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</si>
  <si>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</si>
  <si>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</si>
  <si>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</si>
  <si>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</si>
  <si>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</si>
  <si>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</si>
  <si>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</si>
  <si>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</si>
  <si>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</si>
  <si>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</si>
  <si>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</si>
  <si>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</si>
  <si>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</si>
  <si>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</si>
  <si>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</si>
  <si>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</si>
  <si>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</si>
  <si>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</si>
  <si>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</si>
  <si>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</si>
  <si>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</si>
  <si>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</si>
  <si>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</si>
  <si>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</si>
  <si>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</si>
  <si>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</si>
  <si>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</si>
  <si>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</si>
  <si>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</si>
  <si>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</si>
  <si>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</si>
  <si>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</si>
  <si>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</si>
  <si>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</si>
  <si>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</si>
  <si>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</si>
  <si>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</si>
  <si>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</si>
  <si>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</si>
  <si>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</si>
  <si>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</si>
  <si>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</si>
  <si>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</si>
  <si>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</si>
  <si>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</si>
  <si>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</si>
  <si>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</si>
  <si>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</si>
  <si>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</si>
  <si>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</si>
  <si>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</si>
  <si>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</si>
  <si>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</si>
  <si>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</si>
  <si>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</si>
  <si>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</si>
  <si>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</si>
  <si>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</si>
  <si>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</si>
  <si>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</si>
  <si>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</si>
  <si>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</si>
  <si>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</si>
  <si>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</si>
  <si>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</si>
  <si>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</si>
  <si>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</si>
  <si>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</si>
  <si>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</si>
  <si>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</si>
  <si>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</si>
  <si>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</si>
  <si>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</si>
  <si>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</si>
  <si>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</si>
  <si>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</si>
  <si>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</si>
  <si>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</si>
  <si>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</si>
  <si>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</si>
  <si>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</si>
  <si>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</si>
  <si>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</si>
  <si>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</si>
  <si>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</si>
  <si>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</si>
  <si>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</si>
  <si>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</si>
  <si>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</si>
  <si>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</si>
  <si>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</si>
  <si>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</si>
  <si>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</si>
  <si>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</si>
  <si>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</si>
  <si>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</si>
  <si>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</si>
  <si>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</si>
  <si>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</si>
  <si>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</si>
  <si>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</si>
  <si>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</si>
  <si>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</si>
  <si>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</si>
  <si>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</si>
  <si>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</si>
  <si>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</si>
  <si>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</si>
  <si>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</si>
  <si>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</si>
  <si>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</si>
  <si>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</si>
  <si>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</si>
  <si>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</si>
  <si>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</si>
  <si>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</si>
  <si>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</si>
  <si>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</si>
  <si>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</si>
  <si>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</si>
  <si>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</si>
  <si>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</si>
  <si>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</si>
  <si>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</si>
  <si>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</si>
  <si>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</si>
  <si>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</si>
  <si>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</si>
  <si>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</si>
  <si>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</si>
  <si>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</si>
  <si>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</si>
  <si>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</si>
  <si>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</si>
  <si>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</si>
  <si>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</si>
  <si>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</si>
  <si>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</si>
  <si>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</si>
  <si>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</si>
  <si>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</si>
  <si>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</si>
  <si>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</si>
  <si>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</si>
  <si>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</si>
  <si>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</si>
  <si>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</si>
  <si>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</si>
  <si>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</si>
  <si>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</si>
  <si>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</si>
  <si>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</si>
  <si>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</si>
  <si>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</si>
  <si>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</si>
  <si>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</si>
  <si>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</si>
  <si>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</si>
  <si>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</si>
  <si>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</si>
  <si>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</si>
  <si>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</si>
  <si>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</si>
  <si>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</si>
  <si>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</si>
  <si>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</si>
  <si>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</si>
  <si>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</si>
  <si>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</si>
  <si>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</si>
  <si>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</si>
  <si>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</si>
  <si>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</si>
  <si>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</si>
  <si>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</si>
  <si>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</si>
  <si>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</si>
  <si>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</si>
  <si>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</si>
  <si>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</si>
  <si>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</si>
  <si>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</si>
  <si>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</si>
  <si>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</si>
  <si>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</si>
  <si>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</si>
  <si>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</si>
  <si>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</si>
  <si>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</si>
  <si>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</si>
  <si>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</si>
  <si>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</si>
  <si>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</si>
  <si>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</si>
  <si>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</si>
  <si>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</si>
  <si>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</si>
  <si>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</si>
  <si>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</si>
  <si>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</si>
  <si>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</si>
  <si>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</si>
  <si>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</si>
  <si>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</si>
  <si>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</si>
  <si>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</si>
  <si>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</si>
  <si>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</si>
  <si>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</si>
  <si>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</si>
  <si>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</si>
  <si>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</si>
  <si>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</si>
  <si>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</si>
  <si>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</si>
  <si>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</si>
  <si>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</si>
  <si>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</si>
  <si>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</si>
  <si>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</si>
  <si>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</si>
  <si>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</si>
  <si>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</si>
  <si>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</si>
  <si>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</si>
  <si>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</si>
  <si>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</si>
  <si>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</si>
  <si>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</si>
  <si>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</si>
  <si>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</si>
  <si>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</si>
  <si>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</si>
  <si>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</si>
  <si>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</si>
  <si>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</si>
  <si>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</si>
  <si>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</si>
  <si>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</si>
  <si>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</si>
  <si>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</si>
  <si>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</si>
  <si>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</si>
  <si>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</si>
  <si>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</si>
  <si>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</si>
  <si>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</si>
  <si>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</si>
  <si>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</si>
  <si>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</si>
  <si>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</si>
  <si>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</si>
  <si>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</si>
  <si>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</si>
  <si>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</si>
  <si>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</si>
  <si>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</si>
  <si>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</si>
  <si>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</si>
  <si>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</si>
  <si>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</si>
  <si>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</si>
  <si>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</si>
  <si>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</si>
  <si>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</si>
  <si>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</si>
  <si>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</si>
  <si>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</si>
  <si>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</si>
  <si>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</si>
  <si>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</si>
  <si>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</si>
  <si>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</si>
  <si>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</si>
  <si>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</si>
  <si>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</si>
  <si>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</si>
  <si>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</si>
  <si>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</si>
  <si>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</si>
  <si>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</si>
  <si>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</si>
  <si>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</si>
  <si>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</si>
  <si>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</si>
  <si>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</si>
  <si>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</si>
  <si>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</si>
  <si>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</si>
  <si>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</si>
  <si>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</si>
  <si>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</si>
  <si>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</si>
  <si>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</si>
  <si>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</si>
  <si>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</si>
  <si>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</si>
  <si>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</si>
  <si>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</si>
  <si>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</si>
  <si>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</si>
  <si>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</si>
  <si>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</si>
  <si>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</si>
  <si>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</si>
  <si>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</si>
  <si>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</si>
  <si>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</si>
  <si>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</si>
  <si>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</si>
  <si>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</si>
  <si>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</si>
  <si>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</si>
  <si>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</si>
  <si>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</si>
  <si>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</si>
  <si>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</si>
  <si>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</si>
  <si>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</si>
  <si>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</si>
  <si>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</si>
  <si>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</si>
  <si>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</si>
  <si>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</si>
  <si>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</si>
  <si>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</si>
  <si>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</si>
  <si>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</si>
  <si>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</si>
  <si>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</si>
  <si>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</si>
  <si>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</si>
  <si>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</si>
  <si>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</si>
  <si>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</si>
  <si>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</si>
  <si>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</si>
  <si>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</si>
  <si>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</si>
  <si>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</si>
  <si>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</si>
  <si>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</si>
  <si>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</si>
  <si>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</si>
  <si>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</si>
  <si>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</si>
  <si>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</si>
  <si>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</si>
  <si>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</si>
  <si>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</si>
  <si>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</si>
  <si>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</si>
  <si>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</si>
  <si>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</si>
  <si>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</si>
  <si>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</si>
  <si>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</si>
  <si>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</si>
  <si>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</si>
  <si>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</si>
  <si>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</si>
  <si>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</si>
  <si>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</si>
  <si>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</si>
  <si>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</si>
  <si>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</si>
  <si>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</si>
  <si>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</si>
  <si>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</si>
  <si>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</si>
  <si>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</si>
  <si>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</si>
  <si>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</si>
  <si>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</si>
  <si>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</si>
  <si>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</si>
  <si>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</si>
  <si>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</si>
  <si>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</si>
  <si>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</si>
  <si>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</si>
  <si>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</si>
  <si>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</si>
  <si>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</si>
  <si>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</si>
  <si>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</si>
  <si>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</si>
  <si>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</si>
  <si>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</si>
  <si>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</si>
  <si>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</si>
  <si>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</si>
  <si>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</si>
  <si>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</si>
  <si>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</si>
  <si>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</si>
  <si>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</si>
  <si>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</si>
  <si>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</si>
  <si>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</si>
  <si>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</si>
  <si>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</si>
  <si>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</si>
  <si>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</si>
  <si>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</si>
  <si>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</si>
  <si>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</si>
  <si>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</si>
  <si>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</si>
  <si>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</si>
  <si>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</si>
  <si>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</si>
  <si>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</si>
  <si>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</si>
  <si>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</si>
  <si>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</si>
  <si>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</si>
  <si>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</si>
  <si>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</si>
  <si>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</si>
  <si>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</si>
  <si>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</si>
  <si>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</si>
  <si>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</si>
  <si>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</si>
  <si>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</si>
  <si>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</si>
  <si>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</si>
  <si>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</si>
  <si>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</si>
  <si>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</si>
  <si>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</si>
  <si>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</si>
  <si>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</si>
  <si>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</si>
  <si>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</si>
  <si>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</si>
  <si>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</si>
  <si>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</si>
  <si>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</si>
  <si>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</si>
  <si>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</si>
  <si>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</si>
  <si>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</si>
  <si>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</si>
  <si>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</si>
  <si>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</si>
  <si>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</si>
  <si>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</si>
  <si>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</si>
  <si>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</si>
  <si>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</si>
  <si>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</si>
  <si>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</si>
  <si>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</si>
  <si>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</si>
  <si>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</si>
  <si>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</si>
  <si>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</si>
  <si>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</si>
  <si>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</si>
  <si>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</si>
  <si>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</si>
  <si>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</si>
  <si>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</si>
  <si>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</si>
  <si>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</si>
  <si>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</si>
  <si>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</si>
  <si>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</si>
  <si>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</si>
  <si>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</si>
  <si>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</si>
  <si>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</si>
  <si>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</si>
  <si>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</si>
  <si>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</si>
  <si>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</si>
  <si>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</si>
  <si>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</si>
  <si>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</si>
  <si>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</si>
  <si>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</si>
  <si>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</si>
  <si>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</si>
  <si>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</si>
  <si>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</si>
  <si>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</si>
  <si>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</si>
  <si>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</si>
  <si>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</si>
  <si>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</si>
  <si>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</si>
  <si>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</si>
  <si>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</si>
  <si>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</si>
  <si>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</si>
  <si>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</si>
  <si>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</si>
  <si>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</si>
  <si>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</si>
  <si>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</si>
  <si>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</si>
  <si>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</si>
  <si>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</si>
  <si>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</si>
  <si>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</si>
  <si>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</si>
  <si>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</si>
  <si>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</si>
  <si>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</si>
  <si>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</si>
  <si>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</si>
  <si>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</si>
  <si>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</si>
  <si>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</si>
  <si>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</si>
  <si>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</si>
  <si>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</si>
  <si>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</si>
  <si>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</si>
  <si>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</si>
  <si>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</si>
  <si>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</si>
  <si>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</si>
  <si>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</si>
  <si>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</si>
  <si>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</si>
  <si>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</si>
  <si>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</si>
  <si>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</si>
  <si>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</si>
  <si>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</si>
  <si>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</si>
  <si>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</si>
  <si>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</si>
  <si>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</si>
  <si>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</si>
  <si>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</si>
  <si>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</si>
  <si>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</si>
  <si>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</si>
  <si>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</si>
  <si>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</si>
  <si>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</si>
  <si>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</si>
  <si>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</si>
  <si>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</si>
  <si>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</si>
  <si>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</si>
  <si>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</si>
  <si>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</si>
  <si>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</si>
  <si>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</si>
  <si>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</si>
  <si>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</si>
  <si>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</si>
  <si>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</si>
  <si>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</si>
  <si>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</si>
  <si>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</si>
  <si>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</si>
  <si>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</si>
  <si>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</si>
  <si>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</si>
  <si>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</si>
  <si>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</si>
  <si>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</si>
  <si>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</si>
  <si>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</si>
  <si>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</si>
  <si>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</si>
  <si>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</si>
  <si>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</si>
  <si>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</si>
  <si>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</si>
  <si>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</si>
  <si>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</si>
  <si>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</si>
  <si>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</si>
  <si>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</si>
  <si>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</si>
  <si>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</si>
  <si>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</si>
  <si>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</si>
  <si>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</si>
  <si>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</si>
  <si>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</si>
  <si>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</si>
  <si>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</si>
  <si>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</si>
  <si>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</si>
  <si>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</si>
  <si>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</si>
  <si>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</si>
  <si>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</si>
  <si>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</si>
  <si>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</si>
  <si>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</si>
  <si>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</si>
  <si>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</si>
  <si>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</si>
  <si>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</si>
  <si>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</si>
  <si>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</si>
  <si>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</si>
  <si>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</si>
  <si>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</si>
  <si>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</si>
  <si>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</si>
  <si>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</si>
  <si>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</si>
  <si>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</si>
  <si>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</si>
  <si>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</si>
  <si>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</si>
  <si>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</si>
  <si>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</si>
  <si>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</si>
  <si>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</si>
  <si>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</si>
  <si>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</si>
  <si>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</si>
  <si>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</si>
  <si>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</si>
  <si>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</si>
  <si>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</si>
  <si>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</si>
  <si>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</si>
  <si>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</si>
  <si>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</si>
  <si>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</si>
  <si>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</si>
  <si>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</si>
  <si>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</si>
  <si>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</si>
  <si>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</si>
  <si>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</si>
  <si>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</si>
  <si>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</si>
  <si>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</si>
  <si>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</si>
  <si>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</si>
  <si>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</si>
  <si>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</si>
  <si>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</si>
  <si>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</si>
  <si>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</si>
  <si>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</si>
  <si>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</si>
  <si>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</si>
  <si>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</si>
  <si>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</si>
  <si>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</si>
  <si>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</si>
  <si>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</si>
  <si>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</si>
  <si>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</si>
  <si>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</si>
  <si>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</si>
  <si>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</si>
  <si>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</si>
  <si>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</si>
  <si>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</si>
  <si>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</si>
  <si>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</si>
  <si>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</si>
  <si>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</si>
  <si>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</si>
  <si>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</si>
  <si>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</si>
  <si>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</si>
  <si>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</si>
  <si>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</si>
  <si>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</si>
  <si>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</si>
  <si>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</si>
  <si>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</si>
  <si>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</si>
  <si>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</si>
  <si>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</si>
  <si>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</si>
  <si>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</si>
  <si>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</si>
  <si>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</si>
  <si>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</si>
  <si>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</si>
  <si>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</si>
  <si>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</si>
  <si>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</si>
  <si>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</si>
  <si>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</si>
  <si>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</si>
  <si>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</si>
  <si>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</si>
  <si>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</si>
  <si>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</si>
  <si>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</si>
  <si>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</si>
  <si>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</si>
  <si>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</si>
  <si>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</si>
  <si>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</si>
  <si>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</si>
  <si>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</si>
  <si>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</si>
  <si>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</si>
  <si>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</si>
  <si>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</si>
  <si>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</si>
  <si>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</si>
  <si>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</si>
  <si>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</si>
  <si>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</si>
  <si>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</si>
  <si>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</si>
  <si>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</si>
  <si>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</si>
  <si>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</si>
  <si>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</si>
  <si>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</si>
  <si>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</si>
  <si>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</si>
  <si>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</si>
  <si>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</si>
  <si>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</si>
  <si>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</si>
  <si>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</si>
  <si>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</si>
  <si>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</si>
  <si>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</si>
  <si>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</si>
  <si>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</si>
  <si>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</si>
  <si>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</si>
  <si>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</si>
  <si>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</si>
  <si>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</si>
  <si>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</si>
  <si>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</si>
  <si>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</si>
  <si>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</si>
  <si>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</si>
  <si>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</si>
  <si>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</si>
  <si>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</si>
  <si>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</si>
  <si>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</si>
  <si>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</si>
  <si>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</si>
  <si>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</si>
  <si>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</si>
  <si>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</si>
  <si>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</si>
  <si>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</si>
  <si>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</si>
  <si>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</si>
  <si>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</si>
  <si>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</si>
  <si>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</si>
  <si>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</si>
  <si>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</si>
  <si>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</si>
  <si>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</si>
  <si>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</si>
  <si>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</si>
  <si>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</si>
  <si>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</si>
  <si>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</si>
  <si>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</si>
  <si>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</si>
  <si>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</si>
  <si>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</si>
  <si>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</si>
  <si>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</si>
  <si>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</si>
  <si>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</si>
  <si>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</si>
  <si>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</si>
  <si>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</si>
  <si>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</si>
  <si>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</si>
  <si>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</si>
  <si>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</si>
  <si>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</si>
  <si>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</si>
  <si>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</si>
  <si>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</si>
  <si>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</si>
  <si>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</si>
  <si>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</si>
  <si>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</si>
  <si>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</si>
  <si>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</si>
  <si>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</si>
  <si>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</si>
  <si>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</si>
  <si>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</si>
  <si>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</si>
  <si>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</si>
  <si>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</si>
  <si>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</si>
  <si>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</si>
  <si>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</si>
  <si>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</si>
  <si>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</si>
  <si>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</si>
  <si>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</si>
  <si>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</si>
  <si>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</si>
  <si>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</si>
  <si>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</si>
  <si>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</si>
  <si>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</si>
  <si>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</si>
  <si>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</si>
  <si>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</si>
  <si>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</si>
  <si>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</si>
  <si>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</si>
  <si>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</si>
  <si>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</si>
  <si>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</si>
  <si>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</si>
  <si>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</si>
  <si>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</si>
  <si>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</si>
  <si>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</si>
  <si>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</si>
  <si>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</si>
  <si>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</si>
  <si>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</si>
  <si>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</si>
  <si>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</si>
  <si>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</si>
  <si>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</si>
  <si>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</si>
  <si>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</si>
  <si>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</si>
  <si>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</si>
  <si>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</si>
  <si>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</si>
  <si>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</si>
  <si>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</si>
  <si>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</si>
  <si>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</si>
  <si>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</si>
  <si>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</si>
  <si>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</si>
  <si>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</si>
  <si>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</si>
  <si>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</si>
  <si>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</si>
  <si>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</si>
  <si>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</si>
  <si>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</si>
  <si>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</si>
  <si>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</si>
  <si>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</si>
  <si>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</si>
  <si>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</si>
  <si>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</si>
  <si>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</si>
  <si>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</si>
  <si>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</si>
  <si>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</si>
  <si>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</si>
  <si>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</si>
  <si>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</si>
  <si>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</si>
  <si>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</si>
  <si>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</si>
  <si>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</si>
  <si>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</si>
  <si>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</si>
  <si>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</si>
  <si>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</si>
  <si>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</si>
  <si>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</si>
  <si>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</si>
  <si>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</si>
  <si>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</si>
  <si>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</si>
  <si>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</si>
  <si>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</si>
  <si>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</si>
  <si>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</si>
  <si>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</si>
  <si>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</si>
  <si>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</si>
  <si>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</si>
  <si>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</si>
  <si>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</si>
  <si>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</si>
  <si>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</si>
  <si>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</si>
  <si>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</si>
  <si>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</si>
  <si>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</si>
  <si>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</si>
  <si>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</si>
  <si>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</si>
  <si>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</si>
  <si>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</si>
  <si>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</si>
  <si>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</si>
  <si>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</si>
  <si>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</si>
  <si>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</si>
  <si>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</si>
  <si>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</si>
  <si>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</si>
  <si>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</si>
  <si>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</si>
  <si>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</si>
  <si>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</si>
  <si>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</si>
  <si>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</si>
  <si>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</si>
  <si>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</si>
  <si>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</si>
  <si>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</si>
  <si>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</si>
  <si>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</si>
  <si>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</si>
  <si>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</si>
  <si>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</si>
  <si>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</si>
  <si>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</si>
  <si>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</si>
  <si>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</si>
  <si>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</si>
  <si>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</si>
  <si>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</si>
  <si>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</si>
  <si>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</si>
  <si>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</si>
  <si>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</si>
  <si>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</si>
  <si>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</si>
  <si>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</si>
  <si>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</si>
  <si>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</si>
  <si>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</si>
  <si>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</si>
  <si>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</si>
  <si>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</si>
  <si>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</si>
  <si>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</si>
  <si>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</si>
  <si>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</si>
  <si>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</si>
  <si>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</si>
  <si>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</si>
  <si>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</si>
  <si>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</si>
  <si>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</si>
  <si>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</si>
  <si>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</si>
  <si>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</si>
  <si>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</si>
  <si>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</si>
  <si>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</si>
  <si>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</si>
  <si>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</si>
  <si>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</si>
  <si>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</si>
  <si>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</si>
  <si>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</si>
  <si>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</si>
  <si>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</si>
  <si>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</si>
  <si>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</si>
  <si>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</si>
  <si>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</si>
  <si>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</si>
  <si>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</si>
  <si>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</si>
  <si>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</si>
  <si>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</si>
  <si>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</si>
  <si>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</si>
  <si>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</si>
  <si>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</si>
  <si>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</si>
  <si>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</si>
  <si>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</si>
  <si>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</si>
  <si>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</si>
  <si>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</si>
  <si>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</si>
  <si>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</si>
  <si>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</si>
  <si>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</si>
  <si>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</si>
  <si>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</si>
  <si>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</si>
  <si>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</si>
  <si>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</si>
  <si>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</si>
  <si>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</si>
  <si>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</si>
  <si>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</si>
  <si>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</si>
  <si>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</si>
  <si>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</si>
  <si>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</si>
  <si>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</si>
  <si>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</si>
  <si>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</si>
  <si>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</si>
  <si>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</si>
  <si>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</si>
  <si>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</si>
  <si>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</si>
  <si>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</si>
  <si>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</si>
  <si>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</si>
  <si>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</si>
  <si>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</si>
  <si>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</si>
  <si>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</si>
  <si>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</si>
  <si>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</si>
  <si>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</si>
  <si>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</si>
  <si>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</si>
  <si>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</si>
  <si>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</si>
  <si>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</si>
  <si>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</si>
  <si>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</si>
  <si>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</si>
  <si>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</si>
  <si>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</si>
  <si>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</si>
  <si>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</si>
  <si>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</si>
  <si>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</si>
  <si>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</si>
  <si>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</si>
  <si>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</si>
  <si>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</si>
  <si>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</si>
  <si>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</si>
  <si>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</si>
  <si>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</si>
  <si>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</si>
  <si>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</si>
  <si>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</si>
  <si>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</si>
  <si>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</si>
  <si>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</si>
  <si>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</si>
  <si>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</si>
  <si>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</si>
  <si>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</si>
  <si>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</si>
  <si>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</si>
  <si>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</si>
  <si>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</si>
  <si>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</si>
  <si>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</si>
  <si>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</si>
  <si>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</si>
  <si>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</si>
  <si>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</si>
  <si>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</si>
  <si>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</si>
  <si>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</si>
  <si>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</si>
  <si>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</si>
  <si>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</si>
  <si>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</si>
  <si>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</si>
  <si>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</si>
  <si>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</si>
  <si>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</si>
  <si>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</si>
  <si>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</si>
  <si>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</si>
  <si>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</si>
  <si>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</si>
  <si>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</si>
  <si>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</si>
  <si>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</si>
  <si>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</si>
  <si>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</si>
  <si>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</si>
  <si>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</si>
  <si>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</si>
  <si>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</si>
  <si>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</si>
  <si>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</si>
  <si>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</si>
  <si>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</si>
  <si>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</si>
  <si>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</si>
  <si>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</si>
  <si>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</si>
  <si>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</si>
  <si>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</si>
  <si>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</si>
  <si>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</si>
  <si>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</si>
  <si>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</si>
  <si>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</si>
  <si>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</si>
  <si>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</si>
  <si>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</si>
  <si>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</si>
  <si>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</si>
  <si>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</si>
  <si>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</si>
  <si>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</si>
  <si>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</si>
  <si>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</si>
  <si>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</si>
  <si>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</si>
  <si>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</si>
  <si>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</si>
  <si>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</si>
  <si>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</si>
  <si>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</si>
  <si>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</si>
  <si>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</si>
  <si>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</si>
  <si>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</si>
  <si>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</si>
  <si>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</si>
  <si>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</si>
  <si>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</si>
  <si>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</si>
  <si>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</si>
  <si>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</si>
  <si>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</si>
  <si>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</si>
  <si>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</si>
  <si>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</si>
  <si>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</si>
  <si>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</si>
  <si>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</si>
  <si>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</si>
  <si>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</si>
  <si>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</si>
  <si>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</si>
  <si>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</si>
  <si>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</si>
  <si>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</si>
  <si>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</si>
  <si>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</si>
  <si>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</si>
  <si>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</si>
  <si>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</si>
  <si>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</si>
  <si>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</si>
  <si>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</si>
  <si>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</si>
  <si>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</si>
  <si>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</si>
  <si>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</si>
  <si>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</si>
  <si>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</si>
  <si>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</si>
  <si>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</si>
  <si>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</si>
  <si>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</si>
  <si>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</si>
  <si>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</si>
  <si>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</si>
  <si>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</si>
  <si>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</si>
  <si>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</si>
  <si>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</si>
  <si>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</si>
  <si>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</si>
  <si>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</si>
  <si>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</si>
  <si>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</si>
  <si>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</si>
  <si>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</si>
  <si>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</si>
  <si>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</si>
  <si>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</si>
  <si>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</si>
  <si>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</si>
  <si>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</si>
  <si>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</si>
  <si>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</si>
  <si>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</si>
  <si>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</si>
  <si>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</si>
  <si>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</si>
  <si>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</si>
  <si>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</si>
  <si>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</si>
  <si>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</si>
  <si>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</si>
  <si>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</si>
  <si>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</si>
  <si>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</si>
  <si>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</si>
  <si>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</si>
  <si>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</si>
  <si>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</si>
  <si>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</si>
  <si>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</si>
  <si>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</si>
  <si>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</si>
  <si>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</si>
  <si>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</si>
  <si>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</si>
  <si>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</si>
  <si>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</si>
  <si>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</si>
  <si>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</si>
  <si>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</si>
  <si>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</si>
  <si>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</si>
  <si>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</si>
  <si>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</si>
  <si>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</si>
  <si>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</si>
  <si>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</si>
  <si>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</si>
  <si>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</si>
  <si>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</si>
  <si>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</si>
  <si>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</si>
  <si>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</si>
  <si>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</si>
  <si>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</si>
  <si>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</si>
  <si>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</si>
  <si>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</si>
  <si>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</si>
  <si>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</si>
  <si>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</si>
  <si>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</si>
  <si>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</si>
  <si>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</si>
  <si>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</si>
  <si>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</si>
  <si>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</si>
  <si>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</si>
  <si>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</si>
  <si>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</si>
  <si>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</si>
  <si>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</si>
  <si>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</si>
  <si>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</si>
  <si>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</si>
  <si>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</si>
  <si>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</si>
  <si>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</si>
  <si>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</si>
  <si>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</si>
  <si>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</si>
  <si>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</si>
  <si>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</si>
  <si>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</si>
  <si>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</si>
  <si>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</si>
  <si>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</si>
  <si>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</si>
  <si>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</si>
  <si>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</si>
  <si>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</si>
  <si>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</si>
  <si>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</si>
  <si>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</si>
  <si>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</si>
  <si>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</si>
  <si>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</si>
  <si>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</si>
  <si>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</si>
  <si>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</si>
  <si>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</si>
  <si>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</si>
  <si>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</si>
  <si>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</si>
  <si>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</si>
  <si>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</si>
  <si>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</si>
  <si>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</si>
  <si>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</si>
  <si>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</si>
  <si>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</si>
  <si>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</si>
  <si>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</si>
  <si>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</si>
  <si>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</si>
  <si>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</si>
  <si>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</si>
  <si>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</si>
  <si>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</si>
  <si>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</si>
  <si>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</si>
  <si>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</si>
  <si>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</si>
  <si>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</si>
  <si>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</si>
  <si>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</si>
  <si>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</si>
  <si>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</si>
  <si>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</si>
  <si>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</si>
  <si>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</si>
  <si>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</si>
  <si>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</si>
  <si>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</si>
  <si>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</si>
  <si>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</si>
  <si>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</si>
  <si>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</si>
  <si>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</si>
  <si>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</si>
  <si>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</si>
  <si>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</si>
  <si>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</si>
  <si>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</si>
  <si>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</si>
  <si>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</si>
  <si>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</si>
  <si>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</si>
  <si>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</si>
  <si>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</si>
  <si>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</si>
  <si>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</si>
  <si>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</si>
  <si>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</si>
  <si>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</si>
  <si>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</si>
  <si>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</si>
  <si>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</si>
  <si>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</si>
  <si>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</si>
  <si>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</si>
  <si>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</si>
  <si>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</si>
  <si>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</si>
  <si>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</si>
  <si>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</si>
  <si>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</si>
  <si>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</si>
  <si>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</si>
  <si>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</si>
  <si>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</si>
  <si>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</si>
  <si>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</si>
  <si>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</si>
  <si>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</si>
  <si>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</si>
  <si>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</si>
  <si>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</si>
  <si>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</si>
  <si>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</si>
  <si>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</si>
  <si>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</si>
  <si>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</si>
  <si>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</si>
  <si>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</si>
  <si>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</si>
  <si>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</si>
  <si>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</si>
  <si>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</si>
  <si>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</si>
  <si>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</si>
  <si>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</si>
  <si>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</si>
  <si>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</si>
  <si>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</si>
  <si>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</si>
  <si>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</si>
  <si>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</si>
  <si>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</si>
  <si>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</si>
  <si>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</si>
  <si>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</si>
  <si>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</si>
  <si>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</si>
  <si>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</si>
  <si>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</si>
  <si>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</si>
  <si>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</si>
  <si>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</si>
  <si>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</si>
  <si>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</si>
  <si>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</si>
  <si>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</si>
  <si>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</si>
  <si>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</si>
  <si>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</si>
  <si>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</si>
  <si>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</si>
  <si>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</si>
  <si>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</si>
  <si>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</si>
  <si>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</si>
  <si>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</si>
  <si>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</si>
  <si>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</si>
  <si>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</si>
  <si>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</si>
  <si>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</si>
  <si>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</si>
  <si>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</si>
  <si>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</si>
  <si>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</si>
  <si>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</si>
  <si>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</si>
  <si>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</si>
  <si>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</si>
  <si>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</si>
  <si>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</si>
  <si>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</si>
  <si>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</si>
  <si>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</si>
  <si>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</si>
  <si>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</si>
  <si>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</si>
  <si>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</si>
  <si>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</si>
  <si>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</si>
  <si>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</si>
  <si>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</si>
  <si>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</si>
  <si>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</si>
  <si>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</si>
  <si>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</si>
  <si>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</si>
  <si>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</si>
  <si>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</si>
  <si>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</si>
  <si>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</si>
  <si>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</si>
  <si>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</si>
  <si>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</si>
  <si>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</si>
  <si>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</si>
  <si>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</si>
  <si>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</si>
  <si>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</si>
  <si>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</si>
  <si>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</si>
  <si>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</si>
  <si>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</si>
  <si>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</si>
  <si>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</si>
  <si>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</si>
  <si>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</si>
  <si>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</si>
  <si>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</si>
  <si>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</si>
  <si>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</si>
  <si>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</si>
  <si>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</si>
  <si>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</si>
  <si>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</si>
  <si>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</si>
  <si>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</si>
  <si>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</si>
  <si>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</si>
  <si>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</si>
  <si>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</si>
  <si>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</si>
  <si>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</si>
  <si>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</si>
  <si>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</si>
  <si>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</si>
  <si>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</si>
  <si>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</si>
  <si>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</si>
  <si>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</si>
  <si>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</si>
  <si>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</si>
  <si>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</si>
  <si>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</si>
  <si>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</si>
  <si>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</si>
  <si>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</si>
  <si>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</si>
  <si>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</si>
  <si>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</si>
  <si>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</si>
  <si>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</si>
  <si>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</si>
  <si>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</si>
  <si>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</si>
  <si>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</si>
  <si>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</si>
  <si>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</si>
  <si>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</si>
  <si>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</si>
  <si>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</si>
  <si>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</si>
  <si>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</si>
  <si>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</si>
  <si>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</si>
  <si>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</si>
  <si>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</si>
  <si>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</si>
  <si>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</si>
  <si>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</si>
  <si>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</si>
  <si>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</si>
  <si>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</si>
  <si>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</si>
  <si>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</si>
  <si>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</si>
  <si>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</si>
  <si>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</si>
  <si>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</si>
  <si>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</si>
  <si>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</si>
  <si>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</si>
  <si>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</si>
  <si>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</si>
  <si>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</si>
  <si>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</si>
  <si>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</si>
  <si>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</si>
  <si>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</si>
  <si>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</si>
  <si>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</si>
  <si>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</si>
  <si>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</si>
  <si>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</si>
  <si>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</si>
  <si>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</si>
  <si>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</si>
  <si>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</si>
  <si>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</si>
  <si>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</si>
  <si>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</si>
  <si>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</si>
  <si>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</si>
  <si>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</si>
  <si>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</si>
  <si>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</si>
  <si>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</si>
  <si>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</si>
  <si>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</si>
  <si>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</si>
  <si>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</si>
  <si>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</si>
  <si>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</si>
  <si>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</si>
  <si>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</si>
  <si>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</si>
  <si>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</si>
  <si>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</si>
  <si>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</si>
  <si>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</si>
  <si>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</si>
  <si>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</si>
  <si>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</si>
  <si>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</si>
  <si>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</si>
  <si>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</si>
  <si>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</si>
  <si>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</si>
  <si>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</si>
  <si>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</si>
  <si>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</si>
  <si>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</si>
  <si>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</si>
  <si>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</si>
  <si>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</si>
  <si>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</si>
  <si>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</si>
  <si>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</si>
  <si>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</si>
  <si>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</si>
  <si>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</si>
  <si>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</si>
  <si>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</si>
  <si>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</si>
  <si>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</si>
  <si>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</si>
  <si>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</si>
  <si>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</si>
  <si>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</si>
  <si>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</si>
  <si>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</si>
  <si>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</si>
  <si>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</si>
  <si>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</si>
  <si>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</si>
  <si>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</si>
  <si>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</si>
  <si>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</si>
  <si>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</si>
  <si>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</si>
  <si>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</si>
  <si>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</si>
  <si>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</si>
  <si>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</si>
  <si>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</si>
  <si>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</si>
  <si>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</si>
  <si>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</si>
  <si>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</si>
  <si>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</si>
  <si>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</si>
  <si>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</si>
  <si>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</si>
  <si>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</si>
  <si>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</si>
  <si>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</si>
  <si>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</si>
  <si>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</si>
  <si>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</si>
  <si>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</si>
  <si>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</si>
  <si>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</si>
  <si>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</si>
  <si>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</si>
  <si>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</si>
  <si>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</si>
  <si>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</si>
  <si>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</si>
  <si>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</si>
  <si>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</si>
  <si>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</si>
  <si>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</si>
  <si>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</si>
  <si>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</si>
  <si>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</si>
  <si>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</si>
  <si>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</si>
  <si>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</si>
  <si>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</si>
  <si>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</si>
  <si>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</si>
  <si>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</si>
  <si>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</si>
  <si>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</si>
  <si>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</si>
  <si>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</si>
  <si>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</si>
  <si>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</si>
  <si>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</si>
  <si>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</si>
  <si>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</si>
  <si>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</si>
  <si>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</si>
  <si>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</si>
  <si>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</si>
  <si>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</si>
  <si>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</si>
  <si>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</si>
  <si>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</si>
  <si>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</si>
  <si>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</si>
  <si>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</si>
  <si>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</si>
  <si>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</si>
  <si>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</si>
  <si>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</si>
  <si>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</si>
  <si>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</si>
  <si>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</si>
  <si>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</si>
  <si>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</si>
  <si>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</si>
  <si>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</si>
  <si>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</si>
  <si>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</si>
  <si>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</si>
  <si>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</si>
  <si>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</si>
  <si>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</si>
  <si>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</si>
  <si>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</si>
  <si>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</si>
  <si>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</si>
  <si>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</si>
  <si>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</si>
  <si>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</si>
  <si>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</si>
  <si>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</si>
  <si>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</si>
  <si>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</si>
  <si>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</si>
  <si>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</si>
  <si>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</si>
  <si>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</si>
  <si>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</si>
  <si>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</si>
  <si>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</si>
  <si>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</si>
  <si>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</si>
  <si>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</si>
  <si>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</si>
  <si>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</si>
  <si>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</si>
  <si>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</si>
  <si>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</si>
  <si>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</si>
  <si>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</si>
  <si>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</si>
  <si>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</si>
  <si>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</si>
  <si>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</si>
  <si>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</si>
  <si>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</si>
  <si>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</si>
  <si>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</si>
  <si>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</si>
  <si>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</si>
  <si>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</si>
  <si>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</si>
  <si>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</si>
  <si>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</si>
  <si>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</si>
  <si>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</si>
  <si>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</si>
  <si>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</si>
  <si>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</si>
  <si>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</si>
  <si>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</si>
  <si>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</si>
  <si>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</si>
  <si>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</si>
  <si>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</si>
  <si>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</si>
  <si>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</si>
  <si>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</si>
  <si>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</si>
  <si>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</si>
  <si>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</si>
  <si>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</si>
  <si>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</si>
  <si>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</si>
  <si>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</si>
  <si>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</si>
  <si>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</si>
  <si>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</si>
  <si>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</si>
  <si>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</si>
  <si>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</si>
  <si>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</si>
  <si>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</si>
  <si>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</si>
  <si>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</si>
  <si>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</si>
  <si>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</si>
  <si>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</si>
  <si>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</si>
  <si>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</si>
  <si>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</si>
  <si>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</si>
  <si>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</si>
  <si>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</si>
  <si>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</si>
  <si>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</si>
  <si>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</si>
  <si>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</si>
  <si>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</si>
  <si>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</si>
  <si>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</si>
  <si>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</si>
  <si>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</si>
  <si>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</si>
  <si>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</si>
  <si>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</si>
  <si>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</si>
  <si>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</si>
  <si>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</si>
  <si>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</si>
  <si>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</si>
  <si>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</si>
  <si>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</si>
  <si>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</si>
  <si>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</si>
  <si>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</si>
  <si>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</si>
  <si>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</si>
  <si>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</si>
  <si>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</si>
  <si>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</si>
  <si>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</si>
  <si>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</si>
  <si>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</si>
  <si>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</si>
  <si>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</si>
  <si>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</si>
  <si>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</si>
  <si>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</si>
  <si>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</si>
  <si>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</si>
  <si>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</si>
  <si>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</si>
  <si>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</si>
  <si>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</si>
  <si>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</si>
  <si>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</si>
  <si>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</si>
  <si>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</si>
  <si>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</si>
  <si>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</si>
  <si>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</si>
  <si>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</si>
  <si>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</si>
  <si>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</si>
  <si>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</si>
  <si>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</si>
  <si>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</si>
  <si>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</si>
  <si>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</si>
  <si>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</si>
  <si>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</si>
  <si>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</si>
  <si>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</si>
  <si>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</si>
  <si>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</si>
  <si>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</si>
  <si>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</si>
  <si>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</si>
  <si>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</si>
  <si>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</si>
  <si>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</si>
  <si>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</si>
  <si>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</si>
  <si>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</si>
  <si>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</si>
  <si>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</si>
  <si>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</si>
  <si>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</si>
  <si>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</si>
  <si>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</si>
  <si>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</si>
  <si>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</si>
  <si>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</si>
  <si>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</si>
  <si>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</si>
  <si>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</si>
  <si>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</si>
  <si>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</si>
  <si>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</si>
  <si>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</si>
  <si>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</si>
  <si>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</si>
  <si>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</si>
  <si>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</si>
  <si>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</si>
  <si>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</si>
  <si>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</si>
  <si>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</si>
  <si>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</si>
  <si>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</si>
  <si>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</si>
  <si>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</si>
  <si>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</si>
  <si>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</si>
  <si>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</si>
  <si>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</si>
  <si>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</si>
  <si>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</si>
  <si>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</si>
  <si>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</si>
  <si>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</si>
  <si>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</si>
  <si>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</si>
  <si>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</si>
  <si>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</si>
  <si>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</si>
  <si>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</si>
  <si>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</si>
  <si>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</si>
  <si>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</si>
  <si>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</si>
  <si>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</si>
  <si>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</si>
  <si>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</si>
  <si>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</si>
  <si>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</si>
  <si>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</si>
  <si>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</si>
  <si>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</si>
  <si>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</si>
  <si>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</si>
  <si>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</si>
  <si>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</si>
  <si>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</si>
  <si>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</si>
  <si>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</si>
  <si>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</si>
  <si>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</si>
  <si>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</si>
  <si>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</si>
  <si>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</si>
  <si>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</si>
  <si>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</si>
  <si>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</si>
  <si>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</si>
  <si>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</si>
  <si>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</si>
  <si>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</si>
  <si>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</si>
  <si>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</si>
  <si>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</si>
  <si>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</si>
  <si>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</si>
  <si>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</si>
  <si>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</si>
  <si>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</si>
  <si>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</si>
  <si>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</si>
  <si>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</si>
  <si>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</si>
  <si>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</si>
  <si>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</si>
  <si>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</si>
  <si>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</si>
  <si>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</si>
  <si>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</si>
  <si>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</si>
  <si>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</si>
  <si>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</si>
  <si>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</si>
  <si>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</si>
  <si>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</si>
  <si>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</si>
  <si>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</si>
  <si>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</si>
  <si>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</si>
  <si>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</si>
  <si>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</si>
  <si>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</si>
  <si>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</si>
  <si>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</si>
  <si>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</si>
  <si>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</si>
  <si>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</si>
  <si>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</si>
  <si>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</si>
  <si>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</si>
  <si>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</si>
  <si>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</si>
  <si>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</si>
  <si>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</si>
  <si>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</si>
  <si>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</si>
  <si>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</si>
  <si>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</si>
  <si>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</si>
  <si>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</si>
  <si>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</si>
  <si>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</si>
  <si>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</si>
  <si>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</si>
  <si>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</si>
  <si>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</si>
  <si>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</si>
  <si>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</si>
  <si>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</si>
  <si>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</si>
  <si>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</si>
  <si>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</si>
  <si>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</si>
  <si>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</si>
  <si>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</si>
  <si>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</si>
  <si>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</si>
  <si>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</si>
  <si>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</si>
  <si>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</si>
  <si>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</si>
  <si>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</si>
  <si>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</si>
  <si>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</si>
  <si>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</si>
  <si>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</si>
  <si>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</si>
  <si>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</si>
  <si>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</si>
  <si>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</si>
  <si>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</si>
  <si>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</si>
  <si>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</si>
  <si>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</si>
  <si>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</si>
  <si>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</si>
  <si>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</si>
  <si>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</si>
  <si>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</si>
  <si>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</si>
  <si>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</si>
  <si>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</si>
  <si>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</si>
  <si>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</si>
  <si>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</si>
  <si>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</si>
  <si>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</si>
  <si>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</si>
  <si>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</si>
  <si>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</si>
  <si>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</si>
  <si>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</si>
  <si>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</si>
  <si>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</si>
  <si>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</si>
  <si>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</si>
  <si>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</si>
  <si>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</si>
  <si>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</si>
  <si>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</si>
  <si>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</si>
  <si>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</si>
  <si>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</si>
  <si>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</si>
  <si>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</si>
  <si>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</si>
  <si>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</si>
  <si>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</si>
  <si>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</si>
  <si>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</si>
  <si>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</si>
  <si>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</si>
  <si>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</si>
  <si>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</si>
  <si>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</si>
  <si>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</si>
  <si>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</si>
  <si>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</si>
  <si>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</si>
  <si>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</si>
  <si>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</si>
  <si>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</si>
  <si>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</si>
  <si>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</si>
  <si>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</si>
  <si>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</si>
  <si>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</si>
  <si>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</si>
  <si>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</si>
  <si>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</si>
  <si>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</si>
  <si>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</si>
  <si>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</si>
  <si>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</si>
  <si>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</si>
  <si>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</si>
  <si>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</si>
  <si>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</si>
  <si>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</si>
  <si>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</si>
  <si>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</si>
  <si>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</si>
  <si>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</si>
  <si>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</si>
  <si>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</si>
  <si>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</si>
  <si>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</si>
  <si>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</si>
  <si>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</si>
  <si>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</si>
  <si>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</si>
  <si>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</si>
  <si>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</si>
  <si>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</si>
  <si>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</si>
  <si>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</si>
  <si>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</si>
  <si>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</si>
  <si>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</si>
  <si>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</si>
  <si>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</si>
  <si>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</si>
  <si>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</si>
  <si>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</si>
  <si>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</si>
  <si>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</si>
  <si>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</si>
  <si>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</si>
  <si>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</si>
  <si>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</si>
  <si>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</si>
  <si>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</si>
  <si>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</si>
  <si>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</si>
  <si>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</si>
  <si>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</si>
  <si>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</si>
  <si>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</si>
  <si>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</si>
  <si>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</si>
  <si>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</si>
  <si>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</si>
  <si>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</si>
  <si>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</si>
  <si>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</si>
  <si>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</si>
  <si>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</si>
  <si>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</si>
  <si>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</si>
  <si>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</si>
  <si>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</si>
  <si>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</si>
  <si>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</si>
  <si>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</si>
  <si>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</si>
  <si>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</si>
  <si>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</si>
  <si>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</si>
  <si>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</si>
  <si>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</si>
  <si>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</si>
  <si>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</si>
  <si>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</si>
  <si>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</si>
  <si>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</si>
  <si>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</si>
  <si>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</si>
  <si>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</si>
  <si>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</si>
  <si>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</si>
  <si>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</si>
  <si>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</si>
  <si>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</si>
  <si>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</si>
  <si>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</si>
  <si>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</si>
  <si>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</si>
  <si>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</si>
  <si>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</si>
  <si>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</si>
  <si>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</si>
  <si>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</si>
  <si>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</si>
  <si>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</si>
  <si>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</si>
  <si>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</si>
  <si>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</si>
  <si>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</si>
  <si>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</si>
  <si>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</si>
  <si>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</si>
  <si>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</si>
  <si>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</si>
  <si>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</si>
  <si>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</si>
  <si>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</si>
  <si>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</si>
  <si>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</si>
  <si>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</si>
  <si>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</si>
  <si>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</si>
  <si>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</si>
  <si>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</si>
  <si>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</si>
  <si>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</si>
  <si>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</si>
  <si>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</si>
  <si>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</si>
  <si>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</si>
  <si>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</si>
  <si>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</si>
  <si>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</si>
  <si>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</si>
  <si>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</si>
  <si>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</si>
  <si>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</si>
  <si>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</si>
  <si>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</si>
  <si>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</si>
  <si>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</si>
  <si>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</si>
  <si>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</si>
  <si>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</si>
  <si>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</si>
  <si>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</si>
  <si>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</si>
  <si>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</si>
  <si>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</si>
  <si>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</si>
  <si>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</si>
  <si>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</si>
  <si>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</si>
  <si>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</si>
  <si>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</si>
  <si>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</si>
  <si>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</si>
  <si>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</si>
  <si>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</si>
  <si>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</si>
  <si>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</si>
  <si>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</si>
  <si>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</si>
  <si>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</si>
  <si>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</si>
  <si>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</si>
  <si>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</si>
  <si>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</si>
  <si>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</si>
  <si>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</si>
  <si>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</si>
  <si>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</si>
  <si>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</si>
  <si>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</si>
  <si>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</si>
  <si>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</si>
  <si>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</si>
  <si>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</si>
  <si>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</si>
  <si>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</si>
  <si>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</si>
  <si>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</si>
  <si>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</si>
  <si>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</si>
  <si>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</si>
  <si>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</si>
  <si>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</si>
  <si>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</si>
  <si>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</si>
  <si>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</si>
  <si>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</si>
  <si>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</si>
  <si>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</si>
  <si>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</si>
  <si>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</si>
  <si>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</si>
  <si>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</si>
  <si>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</si>
  <si>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</si>
  <si>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</si>
  <si>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</si>
  <si>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</si>
  <si>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</si>
  <si>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</si>
  <si>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</si>
  <si>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</si>
  <si>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</si>
  <si>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</si>
  <si>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</si>
  <si>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</si>
  <si>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</si>
  <si>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</si>
  <si>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</si>
  <si>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</si>
  <si>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</si>
  <si>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</si>
  <si>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</si>
  <si>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</si>
  <si>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</si>
  <si>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</si>
  <si>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</si>
  <si>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</si>
  <si>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</si>
  <si>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</si>
  <si>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</si>
  <si>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</si>
  <si>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</si>
  <si>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</si>
  <si>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</si>
  <si>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</si>
  <si>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</si>
  <si>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</si>
  <si>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</si>
  <si>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</si>
  <si>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</si>
  <si>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</si>
  <si>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</si>
  <si>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</si>
  <si>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</si>
  <si>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</si>
  <si>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</si>
  <si>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</si>
  <si>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</si>
  <si>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</si>
  <si>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</si>
  <si>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</si>
  <si>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</si>
  <si>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</si>
  <si>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</si>
  <si>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</si>
  <si>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</si>
  <si>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</si>
  <si>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</si>
  <si>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</si>
  <si>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</si>
  <si>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</si>
  <si>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</si>
  <si>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</si>
  <si>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</si>
  <si>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</si>
  <si>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</si>
  <si>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</si>
  <si>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</si>
  <si>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</si>
  <si>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</si>
  <si>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</si>
  <si>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</si>
  <si>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</si>
  <si>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</si>
  <si>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</si>
  <si>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</si>
  <si>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</si>
  <si>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</si>
  <si>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</si>
  <si>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</si>
  <si>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</si>
  <si>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</si>
  <si>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</si>
  <si>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</si>
  <si>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</si>
  <si>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</si>
  <si>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</si>
  <si>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</si>
  <si>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</si>
  <si>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</si>
  <si>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</si>
  <si>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</si>
  <si>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</si>
  <si>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</si>
  <si>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</si>
  <si>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</si>
  <si>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</si>
  <si>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</si>
  <si>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</si>
  <si>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</si>
  <si>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</si>
  <si>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</si>
  <si>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</si>
  <si>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</si>
  <si>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</si>
  <si>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</si>
  <si>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</si>
  <si>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</si>
  <si>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</si>
  <si>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</si>
  <si>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</si>
  <si>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</si>
  <si>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</si>
  <si>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</si>
  <si>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</si>
  <si>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</si>
  <si>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</si>
  <si>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</si>
  <si>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</si>
  <si>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</si>
  <si>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</si>
  <si>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</si>
  <si>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</si>
  <si>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</si>
  <si>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</si>
  <si>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</si>
  <si>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</si>
  <si>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</si>
  <si>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</si>
  <si>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</si>
  <si>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</si>
  <si>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</si>
  <si>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</si>
  <si>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</si>
  <si>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</si>
  <si>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</si>
  <si>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</si>
  <si>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</si>
  <si>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</si>
  <si>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</si>
  <si>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</si>
  <si>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</si>
  <si>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</si>
  <si>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</si>
  <si>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</si>
  <si>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</si>
  <si>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</si>
  <si>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</si>
  <si>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</si>
  <si>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</si>
  <si>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</si>
  <si>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</si>
  <si>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</si>
  <si>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</si>
  <si>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</si>
  <si>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</si>
  <si>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</si>
  <si>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</si>
  <si>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</si>
  <si>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</si>
  <si>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</si>
  <si>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</si>
  <si>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</si>
  <si>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</si>
  <si>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</si>
  <si>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</si>
  <si>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</si>
  <si>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</si>
  <si>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</si>
  <si>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</si>
  <si>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</si>
  <si>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</si>
  <si>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</si>
  <si>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</si>
  <si>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</si>
  <si>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</si>
  <si>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</si>
  <si>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</si>
  <si>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</si>
  <si>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</si>
  <si>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</si>
  <si>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</si>
  <si>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</si>
  <si>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</si>
  <si>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</si>
  <si>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</si>
  <si>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</si>
  <si>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</si>
  <si>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</si>
  <si>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</si>
  <si>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</si>
  <si>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</si>
  <si>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</si>
  <si>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</si>
  <si>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</si>
  <si>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</si>
  <si>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</si>
  <si>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</si>
  <si>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</si>
  <si>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</si>
  <si>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</si>
  <si>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</si>
  <si>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</si>
  <si>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</si>
  <si>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</si>
  <si>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</si>
  <si>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</si>
  <si>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</si>
  <si>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</si>
  <si>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</si>
  <si>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</si>
  <si>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</si>
  <si>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</si>
  <si>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</si>
  <si>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</si>
  <si>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</si>
  <si>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</si>
  <si>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</si>
  <si>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</si>
  <si>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</si>
  <si>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</si>
  <si>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</si>
  <si>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</si>
  <si>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</si>
  <si>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</si>
  <si>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</si>
  <si>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</si>
  <si>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</si>
  <si>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</si>
  <si>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</si>
  <si>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</si>
  <si>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</si>
  <si>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</si>
  <si>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</si>
  <si>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</si>
  <si>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</si>
  <si>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</si>
  <si>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</si>
  <si>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</si>
  <si>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</si>
  <si>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</si>
  <si>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</si>
  <si>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</si>
  <si>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</si>
  <si>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</si>
  <si>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</si>
  <si>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</si>
  <si>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</si>
  <si>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</si>
  <si>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</si>
  <si>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</si>
  <si>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</si>
  <si>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</si>
  <si>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</si>
  <si>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</si>
  <si>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</si>
  <si>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</si>
  <si>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</si>
  <si>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</si>
  <si>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</si>
  <si>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</si>
  <si>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</si>
  <si>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</si>
  <si>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</si>
  <si>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</si>
  <si>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</si>
  <si>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</si>
  <si>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</si>
  <si>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</si>
  <si>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</si>
  <si>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</si>
  <si>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</si>
  <si>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</si>
  <si>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</si>
  <si>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</si>
  <si>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</si>
  <si>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</si>
  <si>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</si>
  <si>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</si>
  <si>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</si>
  <si>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</si>
  <si>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</si>
  <si>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</si>
  <si>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</si>
  <si>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</si>
  <si>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</si>
  <si>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</si>
  <si>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</si>
  <si>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</si>
  <si>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</si>
  <si>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</si>
  <si>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</si>
  <si>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</si>
  <si>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</si>
  <si>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</si>
  <si>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</si>
  <si>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</si>
  <si>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</si>
  <si>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</si>
  <si>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</si>
  <si>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</si>
  <si>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</si>
  <si>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</si>
  <si>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</si>
  <si>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</si>
  <si>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</si>
  <si>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</si>
  <si>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</si>
  <si>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</si>
  <si>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</si>
  <si>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</si>
  <si>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</si>
  <si>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</si>
  <si>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</si>
  <si>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</si>
  <si>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</si>
  <si>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</si>
  <si>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</si>
  <si>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</si>
  <si>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</si>
  <si>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</si>
  <si>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</si>
  <si>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</si>
  <si>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</si>
  <si>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</si>
  <si>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</si>
  <si>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</si>
  <si>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</si>
  <si>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</si>
  <si>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</si>
  <si>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</si>
  <si>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</si>
  <si>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</si>
  <si>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</si>
  <si>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</si>
  <si>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</si>
  <si>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</si>
  <si>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</si>
  <si>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</si>
  <si>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</si>
  <si>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</si>
  <si>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</si>
  <si>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</si>
  <si>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</si>
  <si>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</si>
  <si>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</si>
  <si>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</si>
  <si>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</si>
  <si>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</si>
  <si>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</si>
  <si>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</si>
  <si>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</si>
  <si>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</si>
  <si>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</si>
  <si>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</si>
  <si>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</si>
  <si>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</si>
  <si>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</si>
  <si>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</si>
  <si>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</si>
  <si>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</si>
  <si>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</si>
  <si>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</si>
  <si>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</si>
  <si>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</si>
  <si>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</si>
  <si>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</si>
  <si>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</si>
  <si>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</si>
  <si>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</si>
  <si>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</si>
  <si>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</si>
  <si>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</si>
  <si>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</si>
  <si>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</si>
  <si>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</si>
  <si>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</si>
  <si>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</si>
  <si>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</si>
  <si>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</si>
  <si>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</si>
  <si>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</si>
  <si>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</si>
  <si>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</si>
  <si>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</si>
  <si>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</si>
  <si>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</si>
  <si>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</si>
  <si>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</si>
  <si>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</si>
  <si>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</si>
  <si>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</si>
  <si>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</si>
  <si>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</si>
  <si>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</si>
  <si>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</si>
  <si>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</si>
  <si>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</si>
  <si>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</si>
  <si>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</si>
  <si>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</si>
  <si>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</si>
  <si>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</si>
  <si>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</si>
  <si>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</si>
  <si>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</si>
  <si>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</si>
  <si>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</si>
  <si>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</si>
  <si>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</si>
  <si>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</si>
  <si>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</si>
  <si>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</si>
  <si>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</si>
  <si>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</si>
  <si>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</si>
  <si>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</si>
  <si>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</si>
  <si>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</si>
  <si>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</si>
  <si>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</si>
  <si>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</si>
  <si>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</si>
  <si>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</si>
  <si>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</si>
  <si>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</si>
  <si>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</si>
  <si>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</si>
  <si>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</si>
  <si>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</si>
  <si>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</si>
  <si>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</si>
  <si>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</si>
  <si>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</si>
  <si>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</si>
  <si>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</si>
  <si>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</si>
  <si>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</si>
  <si>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</si>
  <si>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</si>
  <si>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</si>
  <si>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</si>
  <si>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</si>
  <si>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</si>
  <si>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</si>
  <si>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</si>
  <si>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</si>
  <si>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</si>
  <si>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</si>
  <si>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</si>
  <si>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</si>
  <si>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</si>
  <si>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</si>
  <si>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</si>
  <si>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</si>
  <si>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</si>
  <si>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</si>
  <si>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</si>
  <si>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</si>
  <si>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</si>
  <si>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</si>
  <si>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</si>
  <si>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</si>
  <si>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</si>
  <si>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</si>
  <si>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</si>
  <si>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</si>
  <si>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</si>
  <si>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</si>
  <si>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</si>
  <si>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</si>
  <si>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</si>
  <si>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</si>
  <si>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</si>
  <si>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</si>
  <si>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</si>
  <si>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</si>
  <si>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</si>
  <si>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</si>
  <si>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</si>
  <si>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</si>
  <si>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</si>
  <si>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</si>
  <si>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</si>
  <si>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</si>
  <si>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</si>
  <si>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</si>
  <si>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</si>
  <si>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</si>
  <si>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</si>
  <si>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</si>
  <si>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</si>
  <si>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</si>
  <si>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</si>
  <si>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</si>
  <si>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</si>
  <si>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</si>
  <si>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</si>
  <si>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</si>
  <si>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</si>
  <si>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</si>
  <si>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</si>
  <si>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</si>
  <si>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</si>
  <si>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</si>
  <si>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</si>
  <si>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</si>
  <si>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</si>
  <si>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</si>
  <si>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</si>
  <si>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</si>
  <si>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</si>
  <si>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</si>
  <si>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</si>
  <si>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</si>
  <si>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</si>
  <si>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</si>
  <si>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</si>
  <si>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</si>
  <si>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</si>
  <si>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</si>
  <si>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</si>
  <si>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</si>
  <si>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</si>
  <si>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</si>
  <si>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</si>
  <si>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</si>
  <si>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</si>
  <si>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</si>
  <si>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</si>
  <si>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</si>
  <si>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</si>
  <si>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</si>
  <si>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</si>
  <si>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</si>
  <si>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</si>
  <si>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</si>
  <si>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</si>
  <si>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</si>
  <si>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</si>
  <si>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</si>
  <si>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</si>
  <si>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</si>
  <si>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</si>
  <si>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</si>
  <si>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</si>
  <si>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</si>
  <si>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</si>
  <si>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</si>
  <si>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</si>
  <si>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</si>
  <si>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</si>
  <si>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</si>
  <si>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</si>
  <si>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</si>
  <si>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</si>
  <si>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</si>
  <si>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</si>
  <si>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</si>
  <si>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</si>
  <si>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</si>
  <si>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</si>
  <si>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</si>
  <si>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</si>
  <si>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</si>
  <si>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</si>
  <si>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</si>
  <si>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</si>
  <si>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</si>
  <si>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</si>
  <si>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</si>
  <si>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</si>
  <si>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</si>
  <si>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</si>
  <si>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</si>
  <si>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</si>
  <si>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</si>
  <si>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</si>
  <si>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</si>
  <si>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</si>
  <si>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</si>
  <si>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</si>
  <si>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</si>
  <si>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</si>
  <si>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</si>
  <si>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</si>
  <si>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</si>
  <si>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</si>
  <si>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</si>
  <si>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</si>
  <si>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</si>
  <si>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</si>
  <si>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</si>
  <si>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</si>
  <si>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</si>
  <si>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</si>
  <si>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</si>
  <si>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</si>
  <si>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</si>
  <si>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</si>
  <si>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</si>
  <si>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</si>
  <si>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</si>
  <si>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</si>
  <si>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</si>
  <si>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</si>
  <si>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</si>
  <si>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</si>
  <si>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</si>
  <si>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</si>
  <si>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</si>
  <si>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</si>
  <si>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</si>
  <si>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</si>
  <si>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</si>
  <si>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</si>
  <si>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</si>
  <si>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</si>
  <si>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</si>
  <si>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</si>
  <si>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</si>
  <si>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</si>
  <si>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</si>
  <si>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</si>
  <si>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</si>
  <si>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</si>
  <si>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</si>
  <si>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</si>
  <si>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</si>
  <si>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</si>
  <si>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</si>
  <si>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</si>
  <si>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</si>
  <si>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</si>
  <si>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</si>
  <si>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</si>
  <si>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</si>
  <si>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</si>
  <si>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</si>
  <si>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</si>
  <si>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</si>
  <si>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</si>
  <si>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</si>
  <si>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</si>
  <si>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</si>
  <si>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</si>
  <si>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</si>
  <si>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</si>
  <si>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</si>
  <si>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</si>
  <si>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</si>
  <si>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</si>
  <si>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</si>
  <si>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</si>
  <si>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</si>
  <si>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</si>
  <si>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</si>
  <si>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</si>
  <si>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</si>
  <si>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</si>
  <si>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</si>
  <si>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</si>
  <si>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</si>
  <si>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</si>
  <si>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</si>
  <si>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</si>
  <si>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</si>
  <si>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</si>
  <si>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</si>
  <si>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</si>
  <si>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</si>
  <si>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</si>
  <si>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</si>
  <si>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</si>
  <si>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</si>
  <si>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</si>
  <si>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</si>
  <si>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</si>
  <si>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</si>
  <si>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</si>
  <si>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</si>
  <si>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</si>
  <si>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</si>
  <si>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</si>
  <si>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</si>
  <si>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</si>
  <si>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</si>
  <si>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</si>
  <si>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</si>
  <si>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</si>
  <si>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</si>
  <si>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</si>
  <si>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</si>
  <si>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</si>
  <si>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</si>
  <si>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</si>
  <si>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</si>
  <si>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</si>
  <si>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</si>
  <si>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</si>
  <si>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</si>
  <si>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</si>
  <si>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</si>
  <si>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</si>
  <si>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</si>
  <si>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</si>
  <si>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</si>
  <si>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</si>
  <si>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</si>
  <si>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</si>
  <si>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</si>
  <si>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</si>
  <si>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</si>
  <si>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</si>
  <si>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</si>
  <si>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</si>
  <si>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</si>
  <si>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</si>
  <si>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</si>
  <si>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</si>
  <si>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</si>
  <si>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</si>
  <si>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</si>
  <si>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</si>
  <si>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</si>
  <si>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</si>
  <si>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</si>
  <si>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</si>
  <si>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</si>
  <si>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</si>
  <si>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</si>
  <si>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</si>
  <si>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</si>
  <si>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</si>
  <si>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</si>
  <si>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</si>
  <si>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</si>
  <si>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</si>
  <si>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</si>
  <si>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</si>
  <si>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</si>
  <si>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</si>
  <si>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</si>
  <si>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</si>
  <si>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</si>
  <si>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</si>
  <si>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</si>
  <si>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</si>
  <si>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</si>
  <si>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</si>
  <si>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</si>
  <si>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</si>
  <si>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</si>
  <si>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</si>
  <si>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</si>
  <si>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</si>
  <si>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</si>
  <si>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</si>
  <si>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</si>
  <si>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</si>
  <si>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</si>
  <si>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</si>
  <si>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</si>
  <si>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</si>
  <si>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</si>
  <si>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</si>
  <si>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</si>
  <si>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</si>
  <si>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</si>
  <si>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</si>
  <si>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</si>
  <si>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</si>
  <si>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</si>
  <si>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</si>
  <si>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</si>
  <si>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</si>
  <si>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</si>
  <si>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</si>
  <si>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</si>
  <si>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</si>
  <si>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</si>
  <si>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</si>
  <si>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</si>
  <si>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</si>
  <si>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</si>
  <si>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</si>
  <si>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</si>
  <si>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</si>
  <si>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</si>
  <si>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</si>
  <si>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</si>
  <si>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</si>
  <si>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</si>
  <si>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</si>
  <si>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</si>
  <si>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</si>
  <si>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</si>
  <si>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</si>
  <si>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</si>
  <si>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</si>
  <si>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</si>
  <si>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</si>
  <si>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</si>
  <si>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</si>
  <si>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</si>
  <si>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</si>
  <si>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</si>
  <si>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</si>
  <si>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</si>
  <si>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</si>
  <si>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</si>
  <si>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</si>
  <si>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</si>
  <si>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</si>
  <si>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</si>
  <si>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</si>
  <si>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</si>
  <si>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</si>
  <si>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</si>
  <si>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</si>
  <si>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</si>
  <si>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</si>
  <si>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</si>
  <si>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</si>
  <si>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</si>
  <si>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</si>
  <si>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</si>
  <si>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</si>
  <si>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</si>
  <si>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</si>
  <si>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</si>
  <si>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</si>
  <si>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</si>
  <si>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</si>
  <si>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</si>
  <si>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</si>
  <si>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</si>
  <si>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</si>
  <si>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</si>
  <si>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</si>
  <si>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</si>
  <si>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</si>
  <si>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</si>
  <si>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</si>
  <si>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</si>
  <si>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</si>
  <si>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</si>
  <si>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</si>
  <si>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</si>
  <si>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</si>
  <si>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</si>
  <si>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</si>
  <si>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</si>
  <si>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</si>
  <si>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</si>
  <si>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</si>
  <si>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</si>
  <si>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</si>
  <si>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</si>
  <si>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</si>
  <si>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</si>
  <si>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</si>
  <si>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</si>
  <si>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</si>
  <si>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</si>
  <si>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</si>
  <si>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</si>
  <si>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</si>
  <si>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</si>
  <si>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</si>
  <si>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</si>
  <si>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</si>
  <si>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</si>
  <si>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</si>
  <si>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</si>
  <si>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</si>
  <si>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</si>
  <si>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</si>
  <si>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</si>
  <si>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</si>
  <si>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</si>
  <si>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</si>
  <si>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</si>
  <si>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</si>
  <si>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</si>
  <si>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</si>
  <si>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</si>
  <si>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</si>
  <si>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</si>
  <si>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</si>
  <si>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</si>
  <si>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</si>
  <si>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</si>
  <si>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</si>
  <si>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</si>
  <si>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</si>
  <si>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</si>
  <si>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</si>
  <si>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</si>
  <si>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</si>
  <si>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</si>
  <si>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</si>
  <si>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</si>
  <si>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</si>
  <si>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</si>
  <si>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</si>
  <si>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</si>
  <si>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</si>
  <si>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</si>
  <si>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</si>
  <si>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</si>
  <si>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</si>
  <si>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</si>
  <si>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</si>
  <si>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</si>
  <si>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</si>
  <si>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</si>
  <si>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</si>
  <si>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</si>
  <si>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</si>
  <si>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</si>
  <si>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</si>
  <si>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</si>
  <si>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</si>
  <si>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</si>
  <si>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</si>
  <si>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</si>
  <si>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</si>
  <si>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</si>
  <si>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</si>
  <si>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</si>
  <si>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</si>
  <si>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</si>
  <si>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PCM-20251128-00000986</t>
  </si>
  <si>
    <t>night access located in Site located in deep desert &amp; dangerous area</t>
  </si>
  <si>
    <t>PCM-20251128-00001180</t>
  </si>
  <si>
    <t>Minor</t>
  </si>
  <si>
    <t>No connection to unit flapping at 4G due to RM issue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</si>
</sst>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9" totalsRowShown="0" headerRowDxfId="46" dataDxfId="45" headerRowBorderDxfId="43" tableBorderDxfId="44" totalsRowBorderDxfId="42">
  <autoFilter ref="A1:L2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7" totalsRowShown="0" headerRowDxfId="13" tableBorderDxfId="12">
  <autoFilter ref="A1:L4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327.07968437499949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2"/>
      <c r="B3" s="131" t="str">
        <f>IFERROR(VLOOKUP(D3,DB!A:K,11,0),"")</f>
        <v/>
      </c>
      <c r="C3" s="131"/>
      <c r="D3" s="56"/>
      <c r="E3" s="130"/>
      <c r="F3" s="129"/>
      <c r="G3" s="128">
        <f ca="1">IFERROR(NOW()-F3,"-")</f>
        <v>45990.028110300926</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45990.028110300926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45990.028110300926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45990.028110300926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45990.028110300926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45990.028110300926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45990.028110300926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45990.028110300926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45990.028110300926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45990.028110300926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45990.028110300926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45990.028110300926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45990.028110300926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45990.028110300926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45990.028110300926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45990.028110300926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45990.028110300926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45990.028110300926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45990.028110300926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45990.028110300926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45990.028110300926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45990.028110300926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45990.028110300926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45990.028110300926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45990.028110300926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45990.028110300926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45990.028110300926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45990.028110300926</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45990.028110300926</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45990.028110300926</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45990.028110300926</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45990.028110300926</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45990.028110300926</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45990.028110300926</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45990.028110300926</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45990.028110300926</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02F0F3D9-C0BA-4CF6-95CC-616B8BE1F50E}"/>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165.0282726851874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5.6406916666674078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45990.028110300926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45990.028110648149</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45990.028110648149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45990.028110648149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45990.028110648149</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45990.028110648149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45990.028110648149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45990.028110648149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45990.028110648149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45990.028110648149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45990.028110648149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45990.028110648149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45990.028110648149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45990.028110648149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45990.028110648149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45990.028110648149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45990.028110648149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45990.028110648149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45990.028110648149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45990.028110648149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45990.028110648149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45990.028110648149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45990.028110648149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45990.028110648149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45990.028110648149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45990.028110648149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45990.028110648149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45990.028110648149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45990.028110648149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45990.028110648149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45990.028110648149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45990.028110648149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45990.028110648149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45990.028110648149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45990.028110648149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45990.028110648149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45990.028110648149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45990.028110648149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45990.028110648149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45990.028110648149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45990.028110648149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45990.028110648149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45990.028110648149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45990.028110648149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45990.028110648149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45990.028110648149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45990.028110648149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45990.028110648149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45990.028110648149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45990.028110648149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45990.028110648149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45990.028110648149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45990.028110648149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45990.028110648149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45990.028110648149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45990.028110648149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45990.028110648149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45990.028110648149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45990.028110648149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45990.028110648149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45990.028110648149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45990.028110648149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45990.028110648149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45990.028110648149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45990.028110648149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45990.028110648149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45990.028110648149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45990.028110648149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45990.028110648149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45990.028110648149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45990.028110648149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45990.028110648149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45990.028110648149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45990.028110648149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45990.028110648149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45990.028110648149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45990.028110648149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45990.028110648149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45990.028110648149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45990.028110648149</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45990.028110648149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45990.028110648149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45990.028110648149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45990.028110648149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45990.028110648149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45990.028110648149</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45990.028110648149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45990.028110648149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45990.028110648149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45990.028110648149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45990.028110648149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45990.028110648149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45990.028110648149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45990.028110648149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45990.028110648149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45990.028110648149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45990.028110648149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45990.028110648149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45990.028110648149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45990.028110648149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45990.028110648149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45990.028110648149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45990.028110648149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45990.028110648149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45990.028110648149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45990.028110648149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45990.028110648149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45990.028110648149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45990.028110648149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45990.028110648149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45990.028110648149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45990.028110648149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45990.028110648149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45990.028110648149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45990.028110648149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45990.028110648149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45990.028110648149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45990.028110648149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45990.028110648149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45990.028110648149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45990.028110648149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45990.028110648149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45990.028110648149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45990.028110648149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45990.028110648149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45990.028110648149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45990.028110648149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45990.028110648149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45990.028110648149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45990.028110648149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45990.028110648149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45990.028110648149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45990.028110648149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45990.028110648149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45990.028110648149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45990.028110648149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45990.028110648149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45990.028110648149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45990.028110648149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45990.028110648149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45990.028110648149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45990.028110648149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45990.028110648149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45990.028110648149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45990.028110648149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45990.028110648149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45990.028110648149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45990.028110648149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45990.028110648149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45990.028110648149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45990.028110648149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45990.028110648149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45990.028110648149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45990.028110648149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45990.028110648149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45990.028110648149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45990.028110648149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45990.028110648149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45990.028110648149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45990.028110648149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45990.028110648149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45990.028110648149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45990.028110648149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45990.028110648149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45990.028110648149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45990.028110648149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45990.028110648149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45990.028110648149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45990.028110648149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45990.028110648149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45990.028110648149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45990.028110648149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45990.028110648149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45990.028110648149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45990.028110648149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45990.028110648149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45990.028110648149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45990.028110648149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45990.028110648149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45990.028110648149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45990.028110648149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45990.028110648149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45990.028110648149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45990.028110648149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45990.028110648149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45990.028110648149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45990.028110648149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45990.028110648149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45990.028110648149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45990.028110648149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45990.028110648149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45990.028110648149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45990.028110648149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45990.028110648149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45990.028110648149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45990.028110648149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45990.028110648149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45990.028110648149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45990.028110648149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45990.028110648149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45990.028110648149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45990.028110648149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45990.028110648149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45990.028110648149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45990.028110648149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45990.028110648149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45990.028110648149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45990.028110648149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45990.028110648149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45990.028110648149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45990.028110648149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45990.028110648149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45990.028110648149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45990.028110648149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45990.028110648149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45990.028110648149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45990.028110648149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45990.028110648149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45990.028110648149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45990.028110648149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45990.028110648149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45990.028110648149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45990.028110648149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45990.028110648149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45990.028110648149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45990.028110648149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45990.028110648149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45990.028110648149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45990.028110648149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45990.028110648149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45990.028110648149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45990.028110648149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45990.028110648149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45990.028110648149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45990.028110648149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45990.028110648149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45990.028110648149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45990.028110648149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45990.028110648149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45990.028110648149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45990.028110648149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45990.028110648149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45990.028110648149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45990.028110648149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45990.028110648149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45990.028110648149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45990.028110648149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45990.028110648149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45990.028110648149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45990.028110648149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45990.028110648149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45990.028110648149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45990.028110648149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45990.028110648149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45990.028110648149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45990.028110648149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45990.028110648149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45990.028110648149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45990.028110648149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45990.028110648149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45990.028110648149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45990.028110648149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45990.028110648149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45990.028110648149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45990.028110648149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45990.028110648149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45990.028110648149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45990.028110648149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45990.028110648149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45990.028110648149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45990.028110648149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45990.028110648149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45990.028110648149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45990.028110648149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45990.028110648149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45990.028110648149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45990.028110648149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45990.028110648149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45990.028110648149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45990.028110648149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45990.028110648149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45990.028110648149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45990.028110648149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45990.028110648149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45990.028110648149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45990.028110648149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45990.028110648149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45990.028110648149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45990.028110648149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45990.028110648149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45990.028110648149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45990.028110648149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45990.028110648149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45990.028110648149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45990.028110648149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45990.028110648149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45990.028110648149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45990.028110648149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45990.028110648149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45990.028110648149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45990.028110648149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45990.028110648149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45990.028110648149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45990.028110648149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45990.028110648149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45990.028110648149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45990.028110648149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45990.028110648149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45990.028110648149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45990.028110648149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45990.028110648149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45990.028110648149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45990.028110648149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45990.028110648149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45990.028110648149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45990.028110648149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45990.028110648149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45990.028110648149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45990.028110648149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45990.028110648149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45990.028110648149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45990.028110648149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45990.028110648149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45990.028110648149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45990.028110648149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45990.028110648149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45990.028110648149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45990.028110648149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45990.028110648149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45990.028110648149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45990.028110648149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45990.028110648149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45990.028110648149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45990.028110648149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45990.028110648149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45990.028110648149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45990.028110648149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45990.028110648149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45990.028110648149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45990.028110648149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45990.028110648149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45990.028110648149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45990.028110648149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45990.028110648149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45990.028110648149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45990.028110648149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45990.028110648149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45990.028110648149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45990.028110648149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45990.028110648149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45990.028110648149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45990.028110648149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45990.028110648149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45990.028110648149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45990.028110648149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45990.028110648149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45990.028110648149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45990.028110648149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45990.028110648149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45990.028110648149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45990.028110648149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45990.028110648149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45990.028110648149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45990.028110648149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45990.028110648149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45990.028110648149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45990.028110648149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45990.028110648149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45990.028110648149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45990.028110648149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45990.028110648149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45990.028110648149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45990.028110648149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45990.028110648149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45990.028110648149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45990.028110648149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45990.028110648149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45990.028110648149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45990.028110648149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45990.028110648149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45990.028110648149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45990.028110648149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45990.028110648149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45990.028110648149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45990.028110648149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45990.028110648149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45990.028110648149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45990.028110648149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45990.028110648149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45990.028110648149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45990.028110648149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45990.028110648149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45990.028110648149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45990.028110648149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45990.028110648149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45990.028110648149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45990.028110648149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45990.028110648149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45990.028110648149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45990.028110648149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45990.028110648149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45990.028110648149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45990.028110648149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45990.028110648149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45990.028110648149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45990.028110648149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45990.028110648149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45990.028110648149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45990.028110648149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45990.028110648149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45990.028110648149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45990.028110648149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45990.028110648149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45990.028110648149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45990.028110648149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45990.028110648149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45990.028110648149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45990.028110648149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45990.028110648149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45990.028110648149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45990.028110648149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45990.028110648149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45990.028110648149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45990.028110648149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45990.028110648149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45990.028110648149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45990.028110648149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45990.028110648149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45990.028110648149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45990.028110648149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45990.028110648149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45990.028110648149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45990.028110648149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45990.028110648149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45990.028110648149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45990.028110648149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45990.028110648149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45990.028110648149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45990.028110648149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45990.028110648149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45990.028110648149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45990.028110648149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45990.028110648149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45990.028110648149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45990.028110648149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45990.028110648149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45990.028110648149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45990.028110648149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45990.028110648149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45990.028110648149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45990.028110648149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45990.028110648149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45990.028110648149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45990.028110648149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45990.028110648149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45990.028110648149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45990.028110648149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45990.028110648149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45990.028110648149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45990.028110648149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45990.028110648149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45990.028110648149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45990.028110648149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45990.028110648149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45990.028110648149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45990.028110648149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45990.028110648149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45990.028110648149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45990.028110648149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45990.028110648149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45990.028110648149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45990.028110648149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45990.028110648149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45990.028110648149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45990.028110648149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45990.028110648149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45990.028110648149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45990.028110648149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45990.028110648149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45990.028110648149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45990.028110648149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45990.028110648149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45990.028110648149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45990.028110648149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45990.028110648149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45990.028110648149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45990.028110648149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45990.028110648149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45990.028110648149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45990.028110648149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45990.028110648149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45990.028110648149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45990.028110648149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45990.028110648149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45990.028110648149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45990.028110648149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45990.028110648149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45990.028110648149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45990.028110648149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45990.028110648149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45990.028110648149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45990.028110648149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45990.028110648149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45990.028110648149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45990.028110648149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45990.028110648149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45990.028110648149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45990.028110648149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45990.028110648149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45990.028110648149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45990.028110648149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45990.028110648149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45990.028110648149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45990.028110648149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45990.028110648149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45990.028110648149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45990.028110648149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45990.028110648149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45990.028110648149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45990.028110648149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45990.028110648149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45990.028110648149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45990.028110648149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45990.028110648149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45990.028110648149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45990.028110648149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45990.028110648149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45990.028110648149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45990.028110648149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45990.028110648149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45990.028110648149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45990.028110648149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45990.028110648149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45990.028110648149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45990.028110648149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45990.028110648149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45990.028110648149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45990.028110648149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45990.028110648149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45990.028110648149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45990.028110648149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45990.028110648149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45990.028110648149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45990.028110648149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45990.028110648149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45990.028110648149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45990.028110648149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45990.028110648149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45990.028110648149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45990.028110648149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45990.028110648149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45990.028110648149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45990.028110648149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45990.028110648149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45990.028110648149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45990.028110648149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45990.028110648149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45990.028110648149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45990.028110648149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45990.028110648149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45990.028110648149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45990.028110648149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45990.028110648149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45990.028110648149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45990.028110648149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45990.028110648149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45990.028110648149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45990.028110648149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45990.028110648149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45990.028110648149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45990.028110648149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45990.028110648149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45990.028110648149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45990.028110648149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45990.028110648149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45990.028110648149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45990.028110648149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45990.028110648149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45990.028110648149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45990.028110648149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45990.028110648149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45990.028110648149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45990.028110648149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45990.028110648149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45990.028110648149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45990.028110648149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45990.028110648149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45990.028110648149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45990.028110648149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45990.028110648149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45990.028110648149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45990.028110648149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45990.028110648149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45990.028110648149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45990.028110648149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45990.028110648149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45990.028110648149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45990.028110648149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45990.028110648149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45990.028110648149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45990.028110648149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45990.028110648149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45990.028110648149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45990.028110648149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45990.028110648149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45990.028110648149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45990.028110648149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45990.028110648149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45990.028110648149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45990.028110648149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45990.028110648149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45990.028110648149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45990.028110648149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45990.028110648149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45990.028110648149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45990.028110648149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45990.028110648149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45990.028110648149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45990.028110648149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45990.028110648149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45990.028110648149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45990.028110648149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45990.028110648149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45990.028110648149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45990.028110648149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45990.028110648149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45990.028110648149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45990.028110648149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45990.028110648149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45990.028110648149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45990.028110648149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45990.028110648149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45990.028110648149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45990.028110648149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45990.028110648149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45990.028110648149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45990.028110648149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45990.028110648149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45990.028110648149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45990.028110648149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45990.028110648149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45990.028110648149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45990.028110648149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45990.028110648149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45990.028110648149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45990.028110648149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45990.028110648149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45990.028110648149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45990.028110648149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45990.028110648149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45990.028110648149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45990.028110648149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45990.028110648149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45990.028110648149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45990.028110648149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45990.028110648149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45990.028110648149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45990.028110648149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45990.028110648149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45990.028110648149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45990.028110648149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45990.028110648149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45990.028110648149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45990.028110648149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45990.028110648149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45990.028110648149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45990.028110648149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45990.028110648149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45990.028110648149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45990.028110648149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45990.028110648149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45990.028110648149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45990.028110648149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45990.028110648149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45990.028110648149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45990.028110648149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45990.028110648149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45990.028110648149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45990.028110648149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45990.028110648149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45990.028110648149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45990.028110648149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45990.028110648149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45990.028110648149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45990.028110648149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45990.028110648149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45990.028110648149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45990.028110648149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45990.028110648149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45990.028110648149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45990.028110648149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45990.028110648149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45990.028110648149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45990.028110648149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45990.028110648149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45990.028110648149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45990.028110648149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45990.028110648149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45990.028110648149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45990.028110648149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45990.028110648149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45990.028110648149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45990.028110648149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45990.028110648149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45990.028110648149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45990.028110648149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45990.028110648149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45990.028110648149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45990.028110648149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45990.028110648149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45990.028110648149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45990.028110648149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45990.028110648149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45990.028110648149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45990.028110648149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45990.028110648149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45990.028110648149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45990.028110648149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45990.028110648149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45990.028110648149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45990.028110648149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45990.028110648149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45990.028110648149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45990.028110648149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45990.028110648149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45990.028110648149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45990.028110648149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45990.028110648149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45990.028110648149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45990.028110648149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45990.028110648149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45990.028110648149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45990.028110648149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45990.028110648149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45990.028110648149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45990.028110648149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45990.028110648149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45990.028110648149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45990.028110648149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45990.028110648149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45990.028110648149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45990.028110648149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45990.028110648149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45990.028110648149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45990.028110648149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45990.028110648149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45990.028110648149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45990.028110648149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45990.028110648149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45990.028110648149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45990.028110648149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45990.028110648149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45990.028110648149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45990.028110648149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45990.028110648149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45990.028110648149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45990.028110648149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45990.028110648149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45990.028110648149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45990.028110648149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45990.028110648149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45990.028110648149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45990.028110648149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45990.028110648149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45990.028110648149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45990.028110648149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45990.028110648149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45990.028110648149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45990.028110648149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45990.028110648149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45990.028110648149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45990.028110648149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45990.028110648149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45990.028110648149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45990.028110648149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45990.028110648149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45990.028110648149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45990.028110648149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45990.028110648149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45990.028110648149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45990.028110648149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45990.028110648149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45990.028110648149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45990.028110648149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45990.028110648149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45990.028110648149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45990.028110648149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45990.028110648149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45990.028110648149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45990.028110648149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45990.028110648149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45990.028110648149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45990.028110648149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45990.028110648149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45990.028110648149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45990.028110648149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45990.028110648149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45990.028110648149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45990.028110648149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45990.028110648149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45990.028110648149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45990.028110648149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45990.028110648149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45990.028110648149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45990.028110648149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45990.028110648149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45990.028110648149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45990.028110648149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45990.028110648149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45990.028110648149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45990.028110648149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45990.028110648149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45990.028110648149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45990.028110648149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45990.028110648149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45990.028110648149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45990.028110648149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45990.028110648149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45990.028110648149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45990.028110648149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45990.028110648149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45990.028110648149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45990.028110648149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45990.028110648149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45990.028110648149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45990.028110648149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45990.028110648149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45990.028110648149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45990.028110648149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45990.028110648149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45990.028110648149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45990.028110648149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45990.028110648149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45990.028110648149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45990.028110648149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45990.028110648149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45990.028110648149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45990.028110648149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45990.028110648149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45990.028110648149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45990.028110648149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45990.028110648149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45990.028110648149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45990.028110648149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45990.028110648149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45990.028110648149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45990.028110648149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45990.028110648149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45990.028110648149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45990.028110648149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45990.028110648149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45990.028110648149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45990.028110648149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45990.028110648149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45990.028110648149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45990.028110648149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45990.028110648149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45990.028110648149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45990.028110648149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45990.028110648149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45990.028110648149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45990.028110648149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45990.028110648149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45990.028110648149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45990.028110648149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45990.028110648149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45990.028110648149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45990.028110648149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45990.028110648149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45990.028110648149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45990.028110648149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45990.028110648149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45990.028110648149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45990.028110648149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45990.028110648149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45990.028110648149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45990.028110648149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45990.028110648149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45990.028110648149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45990.028110648149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45990.028110648149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45990.028110648149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45990.028110648149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45990.028110648149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45990.028110648149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45990.028110648149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45990.028110648149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45990.028110648149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45990.028110648149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45990.028110648149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45990.028110648149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45990.028110648149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45990.028110648149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45990.028110648149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45990.028110648149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45990.028110648149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45990.028110648149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45990.028110648149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45990.028110648149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45990.028110648149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45990.028110648149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45990.028110648149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45990.028110648149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45990.028110648149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45990.028110648149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45990.028110648149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45990.028110648149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45990.028110648149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45990.028110648149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45990.028110648149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45990.028110648149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45990.028110648149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45990.028110648149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45990.028110648149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45990.028110648149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45990.028110648149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45990.028110648149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45990.028110648149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45990.028110648149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45990.028110648149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45990.028110648149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45990.028110648149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45990.028110648149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45990.028110648149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45990.028110648149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45990.028110648149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45990.028110648149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45990.028110648149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45990.028110648149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45990.028110648149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45990.028110648149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45990.028110648149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45990.028110648149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45990.028110648149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45990.028110648149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45990.028110648149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45990.028110648149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45990.028110648149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45990.028110648149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45990.028110648149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45990.028110648149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45990.028110648149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45990.028110648149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45990.028110648149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45990.028110648149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45990.028110648149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45990.028110648149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45990.028110648149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45990.028110648149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45990.028110648149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45990.028110648149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45990.028110648149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45990.028110648149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45990.028110648149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45990.028110648149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45990.028110648149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45990.028110648149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45990.028110648149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45990.028110648149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45990.028110648149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45990.028110648149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45990.028110648149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45990.028110648149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45990.028110648149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45990.028110648149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45990.028110648149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45990.028110648149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45990.028110648149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45990.028110648149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45990.028110648149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45990.028110648149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45990.028110648149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45990.028110648149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45990.028110648149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45990.028110648149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45990.028110648149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45990.028110648149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45990.028110648149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45990.028110648149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45990.028110648149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45990.028110648149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45990.028110648149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45990.028110648149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45990.028110648149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45990.028110648149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45990.028110648149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45990.028110648149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45990.028110648149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45990.028110648149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45990.028110648149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45990.028110648149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45990.028110648149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45990.028110648149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45990.028110648149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45990.028110648149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45990.028110648149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45990.028110648149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45990.028110648149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45990.028110648149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45990.028110648149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45990.028110648149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45990.028110648149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45990.028110648149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45990.028110648149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45990.028110648149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45990.028110648149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45990.028110648149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45990.028110648149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45990.028110648149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45990.028110648149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45990.028110648149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45990.028110648149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45990.028110648149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45990.028110648149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45990.028110648149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45990.028110648149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45990.028110648149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45990.028110648149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45990.028110648149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45990.028110648149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45990.028110648149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45990.028110648149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45990.028110648149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45990.028110648149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45990.028110648149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45990.028110648149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45990.028110648149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45990.028110648149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45990.028110648149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45990.028110648149</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9"/>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286.54739305555267</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1" ca="1" si="0">IFERROR(NOW()-F3,"")</f>
        <v>45990.028110300926</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45990.028110416664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45990.028110416664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45990.028110416664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45990.028110648149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45990.028110648149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45990.028110648149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45990.028110648149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45990.028110648149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45990.028110648149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45990.028110648149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45990.028110648149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45990.028110648149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45990.028110648149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45990.028110648149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45990.028110648149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45990.028110648149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45990.028110648149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45990.028110648149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45990.028110648149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45990.028110648149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45990.028110648149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45990.028110648149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45990.028110648149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45990.028110648149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45990.028110648149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45990.028110648149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45990.028110648149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45990.028110648149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45990.028110648149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45990.028110648149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45990.028110648149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45990.028110648149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45990.028110648149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45990.028110648149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45990.028110648149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45990.028110648149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45990.028110648149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45990.028110648149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45990.028110648149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45990.028110648149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45990.028110648149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45990.028110648149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45990.028110648149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45990.028110648149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45990.028110648149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45990.028110648149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45990.028110648149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45990.028110648149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45990.028110648149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45990.028110648149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45990.028110648149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45990.028110648149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45990.028110648149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45990.028110648149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45990.028110648149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45990.028110648149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45990.028110648149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45990.028110648149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45990.028110648149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45990.028110648149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45990.028110648149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45990.028110648149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45990.028110648149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45990.028110648149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45990.028110648149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45990.028110648149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45990.028110648149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45990.028110648149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45990.028110648149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45990.028110648149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45990.028110648149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45990.028110648149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45990.028110648149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45990.028110648149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45990.028110648149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45990.028110648149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45990.028110648149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45990.028110648149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45990.028110648149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45990.028110648149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45990.028110648149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45990.028110648149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45990.028110648149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45990.028110648149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45990.028110648149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45990.028110648149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45990.028110648149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45990.028110648149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45990.028110648149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45990.028110648149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45990.028110648149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45990.028110648149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45990.028110648149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45990.028110648149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45990.028110648149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45990.028110648149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45990.028110648149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45990.028110648149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45990.028110648149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45990.028110648149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45990.028110648149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45990.028110648149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45990.028110648149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45990.028110648149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45990.028110648149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45990.028110648149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45990.028110648149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45990.028110648149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45990.028110648149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45990.028110648149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45990.028110648149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45990.028110648149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45990.028110648149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45990.028110648149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45990.028110648149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45990.028110648149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45990.028110648149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45990.028110648149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45990.028110648149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45990.028110648149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45990.028110648149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45990.028110648149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45990.028110648149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45990.028110648149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45990.028110648149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45990.028110648149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45990.028110648149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45990.028110648149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45990.028110648149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45990.028110648149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45990.028110648149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45990.028110648149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45990.028110648149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45990.028110648149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45990.028110648149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45990.028110648149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45990.028110648149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45990.028110648149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45990.028110648149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45990.028110648149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45990.028110648149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45990.028110648149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45990.028110648149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45990.028110648149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45990.028110648149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45990.028110648149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45990.028110648149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45990.028110648149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45990.028110648149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45990.028110648149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45990.028110648149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45990.028110648149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45990.028110648149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45990.028110648149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45990.028110648149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45990.028110648149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45990.028110648149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45990.028110648149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45990.028110648149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45990.028110648149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45990.028110648149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45990.028110648149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45990.028110648149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45990.028110648149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45990.028110648149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45990.028110648149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45990.028110648149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45990.028110648149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45990.028110648149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45990.028110648149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45990.028110648149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45990.028110648149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45990.028110648149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45990.028110648149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45990.028110648149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45990.028110648149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45990.028110648149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45990.028110648149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45990.028110648149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45990.028110648149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45990.028110648149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45990.028110648149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45990.028110648149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45990.028110648149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45990.028110648149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45990.028110648149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53" ca="1" si="3">IFERROR(NOW()-F190,"")</f>
        <v>45990.028110648149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45990.028110648149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45990.028110648149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45990.028110648149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45990.028110648149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45990.028110648149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45990.028110648149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45990.028110648149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45990.028110648149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45990.028110648149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45990.028110648149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45990.028110648149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45990.028110648149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45990.028110648149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45990.028110648149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45990.028110648149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45990.028110648149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45990.028110648149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45990.028110648149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45990.028110648149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45990.028110648149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45990.028110648149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45990.028110648149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45990.028110648149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45990.028110648149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45990.028110648149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45990.028110648149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45990.028110648149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45990.028110648149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45990.028110648149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45990.028110648149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45990.028110648149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45990.028110648149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45990.028110648149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45990.028110648149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45990.028110648149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45990.028110648149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45990.028110648149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45990.028110648149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45990.028110648149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45990.028110648149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45990.028110648149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45990.028110648149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45990.028110648149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45990.028110648149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45990.028110648149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45990.028110648149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45990.028110648149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45990.028110648149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45990.028110648149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45990.028110648149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45990.028110648149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45990.028110648149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45990.028110648149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45990.028110648149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45990.028110648149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45990.028110648149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45990.028110648149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45990.028110648149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45990.028110648149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45990.028110648149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45990.028110648149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45990.028110648149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45990.028110648149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ref="G254:G299" ca="1" si="4">IFERROR(NOW()-F254,"")</f>
        <v>45990.028110648149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45990.028110648149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45990.028110648149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45990.028110648149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45990.028110648149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45990.028110648149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45990.028110648149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45990.028110648149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45990.028110648149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45990.028110648149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45990.028110648149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45990.028110648149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45990.028110648149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45990.028110648149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45990.028110648149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45990.028110648149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45990.028110648149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45990.028110648149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45990.028110648149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45990.028110648149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45990.028110648149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45990.028110648149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45990.028110648149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45990.028110648149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45990.028110648149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45990.028110648149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45990.028110648149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45990.028110648149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45990.028110648149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45990.028110648149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45990.028110648149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45990.028110648149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45990.028110648149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45990.028110648149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45990.028110648149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45990.028110648149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45990.028110648149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45990.028110648149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45990.028110648149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45990.028110648149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45990.028110648149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45990.028110648149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45990.028110648149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45990.028110648149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45990.028110648149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45990.028110648149</v>
      </c>
      <c r="H299" s="92"/>
      <c r="I299" s="110" t="str">
        <f>IFERROR(VLOOKUP(D299,DB!A:F,6,0),"")</f>
        <v/>
      </c>
      <c r="J299" s="110" t="str">
        <f>IFERROR(VLOOKUP(D299,DB!A:G,7,0),"")</f>
        <v/>
      </c>
      <c r="K299" s="94"/>
      <c r="L299" s="88" t="str">
        <f>IFERROR(VLOOKUP(D299,DB!A:I,9,0),"")</f>
        <v/>
      </c>
    </row>
  </sheetData>
  <dataValidations count="2">
    <dataValidation allowBlank="1" showInputMessage="1" showErrorMessage="1" sqref="E1" xr:uid="{A4F81451-56CC-4543-9497-104C4E44EE4B}"/>
    <dataValidation type="list" allowBlank="1" showInputMessage="1" showErrorMessage="1" sqref="E2:E2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3"/>
    </row>
    <row r="2" spans="1:13" s="39" customFormat="1">
      <c r="A2" s="37" t="s">
        <v>39112</v>
      </c>
      <c r="B2" s="37" t="str">
        <f>IFERROR(VLOOKUP(D2,DB!A:K,11,0),"")</f>
        <v>R5</v>
      </c>
      <c r="C2" s="37">
        <v>3</v>
      </c>
      <c r="D2" s="103" t="s">
        <v>36011</v>
      </c>
      <c r="E2" s="37" t="s">
        <v>39021</v>
      </c>
      <c r="F2" s="38">
        <v>45891.832060185188</v>
      </c>
      <c r="G2" s="105">
        <f ca="1">IFERROR(NOW()-F2,"")</f>
        <v>98.196050462960557</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63.839233333332231</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41.366999537036463</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8.6548116898120497</v>
      </c>
      <c r="H5" s="139">
        <v>45981.360798611109</v>
      </c>
      <c r="I5" s="106" t="str">
        <f>IFERROR(VLOOKUP(D5,DB!A:F,6,0),"")</f>
        <v>SCECO</v>
      </c>
      <c r="J5" s="106" t="str">
        <f>IFERROR(VLOOKUP(D5,DB!A:G,7,0),"")</f>
        <v>Dead</v>
      </c>
      <c r="K5" s="106" t="s">
        <v>39119</v>
      </c>
      <c r="L5" s="106" t="str">
        <f>IFERROR(VLOOKUP(D5,DB!A:I,9,0),"")</f>
        <v>Latis</v>
      </c>
    </row>
    <row r="6" spans="1:13" ht="30.75">
      <c r="A6" s="37" t="s">
        <v>39120</v>
      </c>
      <c r="B6" s="37" t="str">
        <f>IFERROR(VLOOKUP(D6,DB!A:K,11,0),"")</f>
        <v>R5</v>
      </c>
      <c r="C6" s="37">
        <v>1</v>
      </c>
      <c r="D6" s="106" t="s">
        <v>32026</v>
      </c>
      <c r="E6" s="37" t="s">
        <v>39021</v>
      </c>
      <c r="F6" s="38">
        <v>45989.951909722222</v>
      </c>
      <c r="G6" s="138">
        <f ca="1">IFERROR(NOW()-F6,"")</f>
        <v>7.6200578703719657E-2</v>
      </c>
      <c r="H6" s="38">
        <v>45989.971354166664</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38">
        <f ca="1">IFERROR(NOW()-F7,"")</f>
        <v>45990.028110300926</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45990.028110300926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45990.028110300926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45990.028110300926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45990.028110300926</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45990.028110300926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45990.028110300926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45990.028110300926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45990.028110300926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45990.028110300926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45990.028110300926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45990.028110300926</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45990.028110300926</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45990.028110300926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45990.028110300926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45990.028110300926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45990.028110300926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45990.028110300926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45990.028110300926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45990.028110300926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45990.028110300926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45990.028110300926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45990.028110300926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45990.028110300926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45990.028110300926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45990.028110300926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45990.028110300926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45990.028110300926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45990.028110300926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45990.028110300926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45990.028110300926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45990.028110300926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45990.028110300926</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2.8984375" style="24" customWidth="1"/>
    <col min="11" max="11" width="48.796875"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39010</v>
      </c>
      <c r="B1" s="150" t="s">
        <v>39011</v>
      </c>
      <c r="C1" s="150" t="s">
        <v>39012</v>
      </c>
      <c r="D1" s="150" t="s">
        <v>166</v>
      </c>
      <c r="E1" s="150" t="s">
        <v>39013</v>
      </c>
      <c r="F1" s="151" t="s">
        <v>39014</v>
      </c>
      <c r="G1" s="152" t="s">
        <v>39015</v>
      </c>
      <c r="H1" s="151" t="s">
        <v>39016</v>
      </c>
      <c r="I1" s="150" t="s">
        <v>39017</v>
      </c>
      <c r="J1" s="150" t="s">
        <v>39018</v>
      </c>
      <c r="K1" s="150" t="s">
        <v>39019</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39122</v>
      </c>
      <c r="B2" s="141" t="str">
        <f>IFERROR(VLOOKUP(D2,DB!A:K,11,0),"")</f>
        <v>R6</v>
      </c>
      <c r="C2" s="142">
        <v>1</v>
      </c>
      <c r="D2" s="141" t="s">
        <v>37470</v>
      </c>
      <c r="E2" s="143" t="s">
        <v>39021</v>
      </c>
      <c r="F2" s="144">
        <v>45989.760231481479</v>
      </c>
      <c r="G2" s="145">
        <f ca="1">IFERROR(NOW()-F2,"-")</f>
        <v>0.26787881944619585</v>
      </c>
      <c r="H2" s="146">
        <v>45989.754675925928</v>
      </c>
      <c r="I2" s="141" t="str">
        <f>IFERROR(VLOOKUP(D2,DB!A:F,6,0),"")</f>
        <v>Generator-SG</v>
      </c>
      <c r="J2" s="141" t="str">
        <f>IFERROR(VLOOKUP(D2,DB!A:G,7,0),"")</f>
        <v>Vandalized</v>
      </c>
      <c r="K2" s="147" t="s">
        <v>39123</v>
      </c>
      <c r="L2" s="148" t="str">
        <f>IFERROR(VLOOKUP(D2,DB!A:I,9,0),"")</f>
        <v>Latis</v>
      </c>
    </row>
    <row r="3" spans="1:16382" ht="31.5" customHeight="1">
      <c r="A3" s="118" t="s">
        <v>39124</v>
      </c>
      <c r="B3" s="119" t="str">
        <f>IFERROR(VLOOKUP(D3,DB!A:K,11,0),"")</f>
        <v>R6</v>
      </c>
      <c r="C3" s="120">
        <v>1</v>
      </c>
      <c r="D3" s="119" t="s">
        <v>31421</v>
      </c>
      <c r="E3" s="119" t="s">
        <v>39125</v>
      </c>
      <c r="F3" s="121">
        <v>45989.879212962966</v>
      </c>
      <c r="G3" s="72">
        <f ca="1">IFERROR(NOW()-F3,"-")</f>
        <v>0.14889733796007931</v>
      </c>
      <c r="H3" s="121">
        <v>45989.959374999999</v>
      </c>
      <c r="I3" s="119" t="str">
        <f>IFERROR(VLOOKUP(D3,DB!A:F,6,0),"")</f>
        <v>SCECO</v>
      </c>
      <c r="J3" s="119" t="str">
        <f>IFERROR(VLOOKUP(D3,DB!A:G,7,0),"")</f>
        <v>Dead+No BB Design</v>
      </c>
      <c r="K3" s="122" t="s">
        <v>39126</v>
      </c>
      <c r="L3" s="148" t="str">
        <f>IFERROR(VLOOKUP(D3,DB!A:I,9,0),"")</f>
        <v>Latis</v>
      </c>
    </row>
    <row r="4" spans="1:16382" ht="31.5" customHeight="1">
      <c r="A4" s="118"/>
      <c r="B4" s="119" t="str">
        <f>IFERROR(VLOOKUP(D4,DB!A:K,11,0),"")</f>
        <v/>
      </c>
      <c r="C4" s="120"/>
      <c r="D4" s="119"/>
      <c r="E4" s="106"/>
      <c r="F4" s="121"/>
      <c r="G4" s="72">
        <f ca="1">IFERROR(NOW()-F4,"-")</f>
        <v>45990.028110300926</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45990.028110300926</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45990.028110300926</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45990.028110300926</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45990.028110300926</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45990.028110300926</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45990.028110300926</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45990.028110300926</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45990.028110300926</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45990.028110300926</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45990.028110300926</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45990.028110300926</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45990.028110300926</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45990.028110300926</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45990.028110300926</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45990.028110300926</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45990.028110300926</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06"/>
      <c r="F21" s="121"/>
      <c r="G21" s="72">
        <f ca="1">IFERROR(NOW()-F21,"-")</f>
        <v>45990.028110300926</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06"/>
      <c r="F22" s="121"/>
      <c r="G22" s="72">
        <f ca="1">IFERROR(NOW()-F22,"-")</f>
        <v>45990.028110300926</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06"/>
      <c r="F23" s="121"/>
      <c r="G23" s="72">
        <f ca="1">IFERROR(NOW()-F23,"-")</f>
        <v>45990.028110300926</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45990.028110300926</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45990.028110300926</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45990.028110300926</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45990.028110300926</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45990.028110300926</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45990.028110300926</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45990.028110300926</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45990.028110300926</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45990.028110300926</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45990.028110300926</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45990.028110300926</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45990.028110300926</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45990.028110300926</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45990.028110300926</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45990.028110300926</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45990.028110300926</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45990.028110300926</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45990.028110300926</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45990.028110300926</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45990.028110300926</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45990.028110300926</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45990.028110300926</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45990.028110300926</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45990.028110300926</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45990.028110300926</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45990.028110300926</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45990.028110300926</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45990.028110300926</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45990.028110300926</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45990.028110300926</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45990.028110300926</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45990.028110300926</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45990.028110300926</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45990.028110300926</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45990.028110300926</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45990.028110300926</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45990.028110300926</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45990.028110300926</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45990.028110300926</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45990.028110300926</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45990.028110300926</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45990.028110300926</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45990.028110300926</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45990.028110300926</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45990.028110300926</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45990.028110300926</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45990.028110300926</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45990.028110300926</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45990.028110300926</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45990.028110300926</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45990.028110300926</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45990.028110300926</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45990.028110300926</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45990.028110300926</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45990.028110300926</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45990.028110300926</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45990.028110300926</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45990.028110300926</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45990.028110300926</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45990.028110300926</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45990.028110300926</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45990.028110300926</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45990.028110300926</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45990.028110300926</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45990.028110300926</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45990.028110300926</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45990.028110300926</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45990.028110300926</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45990.028110300926</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45990.028110300926</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45990.028110300926</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45990.028110300926</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45990.028110300926</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45990.028110300926</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45990.028110300926</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45990.028110300926</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45990.028110300926</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45990.028110300926</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45990.028110300926</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45990.028110300926</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45990.028110300926</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45990.028110300926</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45990.028110300926</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45990.028110300926</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45990.028110300926</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45990.028110300926</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45990.028110300926</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45990.028110300926</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45990.028110300926</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45990.028110300926</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45990.028110300926</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45990.028110300926</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45990.028110300926</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45990.028110300926</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45990.028110300926</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45990.028110300926</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45990.028110300926</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45990.028110300926</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45990.028110300926</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45990.028110300926</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45990.028110300926</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45990.028110300926</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45990.028110300926</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45990.028110300926</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45990.028110300926</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45990.028110300926</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45990.028110300926</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45990.028110300926</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45990.028110300926</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45990.028110300926</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45990.028110300926</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45990.028110300926</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45990.028110300926</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45990.028110300926</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45990.028110300926</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45990.028110300926</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45990.028110300926</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45990.028110300926</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45990.028110300926</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45990.028110300926</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45990.028110300926</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45990.028110300926</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45990.028110300926</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45990.028110300926</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45990.028110300926</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45990.028110300926</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45990.028110300926</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45990.028110300926</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45990.028110300926</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45990.028110300926</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45990.028110300926</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45990.028110300926</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45990.028110300926</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45990.028110300926</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45990.028110300926</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45990.028110300926</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45990.028110300926</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45990.028110300926</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45990.028110300926</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45990.028110300926</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45990.028110300926</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45990.028110300926</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45990.028110300926</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45990.028110300926</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45990.028110300926</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45990.028110300926</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45990.028110300926</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45990.028110300926</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45990.028110300926</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45990.028110300926</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45990.028110300926</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45990.028110300926</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45990.028110300926</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45990.028110300926</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45990.028110300926</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45990.028110300926</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45990.028110300926</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45990.028110300926</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45990.028110300926</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45990.028110300926</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45990.028110300926</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45990.028110300926</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45990.028110300926</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45990.028110300926</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45990.028110300926</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45990.028110300926</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45990.028110300926</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45990.028110300926</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45990.028110300926</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45990.028110300926</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45990.028110300926</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45990.028110300926</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45990.028110300926</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45990.028110300926</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45990.028110300926</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45990.028110300926</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45990.028110300926</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45990.028110300926</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45990.028110300926</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45990.028110300926</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45990.028110300926</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45990.028110300926</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45990.028110300926</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45990.028110300926</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45990.028110300926</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45990.028110300926</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45990.028110300926</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45990.028110300926</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45990.028110300926</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45990.028110300926</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45990.028110300926</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45990.028110300926</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45990.028110300926</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45990.028110300926</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45990.028110300926</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45990.028110300926</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45990.028110300926</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45990.028110300926</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45990.028110300926</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45990.028110300926</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45990.028110300926</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45990.028110300926</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45990.028110300926</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45990.028110300926</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45990.028110300926</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45990.028110300926</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45990.028110300926</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45990.028110300926</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45990.028110300926</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45990.028110300926</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45990.028110300926</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45990.028110300926</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45990.028110300926</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45990.028110300926</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45990.028110300926</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45990.028110300926</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45990.028110300926</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45990.028110300926</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45990.028110300926</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45990.028110300926</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45990.028110300926</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45990.028110300926</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45990.028110300926</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45990.028110300926</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45990.028110300926</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45990.028110300926</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45990.028110300926</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45990.028110300926</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45990.028110300926</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45990.028110300926</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45990.028110300926</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45990.028110300926</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45990.028110300926</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45990.028110300926</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45990.028110300926</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45990.028110300926</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45990.028110300926</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45990.028110300926</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45990.028110300926</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45990.028110300926</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45990.028110300926</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45990.028110300926</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45990.028110300926</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45990.028110300926</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45990.028110300926</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45990.028110300926</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45990.028110300926</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45990.028110300926</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45990.028110300926</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45990.028110300926</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45990.028110300926</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45990.028110300926</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45990.028110300926</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45990.028110300926</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45990.028110300926</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45990.028110300926</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45990.028110300926</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45990.028110300926</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45990.028110300926</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45990.028110300926</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45990.028110300926</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45990.028110300926</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45990.028110300926</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45990.028110300926</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45990.028110300926</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45990.028110300926</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45990.028110300926</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45990.028110300926</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45990.028110300926</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45990.028110300926</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45990.028110300926</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45990.028110300926</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45990.028110300926</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45990.028110300926</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45990.028110300926</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45990.028110300926</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45990.028110300926</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45990.028110300926</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45990.028110300926</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45990.028110300926</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45990.028110300926</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45990.028110300926</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45990.028110300926</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45990.028110300926</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45990.028110300926</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45990.028110300926</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45990.028110300926</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45990.028110300926</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45990.028110300926</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45990.028110300926</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45990.028110300926</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45990.028110300926</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45990.028110300926</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45990.028110300926</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45990.028110300926</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45990.028110300926</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45990.028110300926</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45990.028110300926</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45990.028110300926</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45990.028110300926</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45990.028110300926</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45990.028110300926</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45990.028110300926</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45990.028110300926</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45990.028110300926</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45990.028110300926</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45990.028110300926</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45990.028110300926</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45990.028110300926</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45990.028110300926</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45990.028110300926</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45990.028110300926</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45990.028110300926</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45990.028110300926</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45990.028110300926</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45990.028110300926</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45990.028110300926</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45990.028110300926</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45990.028110300926</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45990.028110300926</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45990.028110300926</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45990.028110300926</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45990.028110300926</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45990.028110300926</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45990.028110300926</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45990.028110300926</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45990.028110300926</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45990.028110300926</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45990.028110300926</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45990.028110300926</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45990.028110300926</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45990.028110300926</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45990.028110300926</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45990.028110300926</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45990.028110300926</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45990.028110300926</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45990.028110300926</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45990.028110300926</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45990.028110300926</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45990.028110300926</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45990.028110300926</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45990.028110300926</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45990.028110300926</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45990.028110300926</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45990.028110300926</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45990.028110300926</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45990.028110300926</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45990.028110300926</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45990.028110300926</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45990.028110300926</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45990.028110300926</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45990.028110300926</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45990.028110300926</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45990.028110300926</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45990.028110300926</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45990.028110300926</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45990.028110300926</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45990.028110300926</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45990.028110300926</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45990.028110300926</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45990.028110300926</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45990.028110300926</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45990.028110300926</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45990.028110300926</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45990.028110300926</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45990.028110300926</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45990.028110300926</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45990.028110300926</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45990.028110300926</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45990.028110300926</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45990.028110300926</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45990.028110300926</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45990.028110300926</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45990.028110300926</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45990.028110300926</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45990.028110300926</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45990.028110300926</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45990.028110300926</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45990.028110300926</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45990.028110300926</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45990.028110300926</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45990.028110300926</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45990.028110300926</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45990.028110300926</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45990.028110300926</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45990.028110300926</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45990.028110300926</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45990.028110300926</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45990.028110300926</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45990.028110300926</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45990.028110300926</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45990.028110300926</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45990.028110300926</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45990.028110300926</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45990.028110300926</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45990.028110300926</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45990.028110300926</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45990.028110300926</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45990.028110300926</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45990.028110300926</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45990.028110300926</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45990.028110300926</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45990.028110300926</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45990.028110300926</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45990.028110300926</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45990.028110300926</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45990.028110300926</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45990.028110300926</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45990.028110300926</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45990.028110300926</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45990.028110300926</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45990.028110300926</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45990.028110300926</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45990.028110300926</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45990.028110300926</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45990.028110300926</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45990.028110300926</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45990.028110300926</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45990.028110300926</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45990.028110300926</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45990.028110300926</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45990.028110300926</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45990.028110300926</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45990.028110300926</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45990.028110300926</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45990.028110300926</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45990.028110300926</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45990.028110300926</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45990.028110300926</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45990.028110300926</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45990.028110300926</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45990.028110300926</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45990.028110300926</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45990.028110300926</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45990.028110300926</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45990.028110300926</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45990.028110300926</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45990.028110300926</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45990.028110300926</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45990.028110300926</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45990.028110300926</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45990.028110300926</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45990.028110300926</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45990.028110300926</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45990.028110300926</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45990.028110300926</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45990.028110300926</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45990.028110300926</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45990.028110300926</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45990.028110300926</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45990.028110300926</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45990.028110300926</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45990.028110300926</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45990.028110300926</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45990.028110300926</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45990.028110300926</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45990.028110300926</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45990.028110300926</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45990.028110300926</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45990.028110300926</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45990.028110300926</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45990.028110300926</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45990.028110300926</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45990.028110300926</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45990.028110300926</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45990.028110300926</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45990.028110300926</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45990.028110300926</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45990.028110300926</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45990.028110300926</v>
      </c>
      <c r="H493" s="121"/>
      <c r="I493" s="119" t="str">
        <f>IFERROR(VLOOKUP(D493,DB!A:F,6,0),"")</f>
        <v/>
      </c>
      <c r="J493" s="119" t="str">
        <f>IFERROR(VLOOKUP(D493,DB!A:G,7,0),"")</f>
        <v/>
      </c>
      <c r="K493" s="122"/>
      <c r="L493" s="148" t="str">
        <f>IFERROR(VLOOKUP(D493,DB!A:I,9,0),"")</f>
        <v/>
      </c>
    </row>
    <row r="494" spans="1:12" ht="31.5" customHeight="1">
      <c r="A494" s="118"/>
      <c r="B494" s="119" t="str">
        <f>IFERROR(VLOOKUP(D494,DB!A:K,11,0),"")</f>
        <v/>
      </c>
      <c r="C494" s="120"/>
      <c r="D494" s="119"/>
      <c r="E494" s="153"/>
      <c r="F494" s="121"/>
      <c r="G494" s="72">
        <f ca="1">IFERROR(NOW()-F494,"-")</f>
        <v>45990.028110300926</v>
      </c>
      <c r="H494" s="121"/>
      <c r="I494" s="119" t="str">
        <f>IFERROR(VLOOKUP(D494,DB!A:F,6,0),"")</f>
        <v/>
      </c>
      <c r="J494" s="119" t="str">
        <f>IFERROR(VLOOKUP(D494,DB!A:G,7,0),"")</f>
        <v/>
      </c>
      <c r="K494" s="122"/>
      <c r="L494" s="148" t="str">
        <f>IFERROR(VLOOKUP(D494,DB!A:I,9,0),"")</f>
        <v/>
      </c>
    </row>
    <row r="495" spans="1:12" ht="31.5" customHeight="1">
      <c r="A495" s="118"/>
      <c r="B495" s="119" t="str">
        <f>IFERROR(VLOOKUP(D495,DB!A:K,11,0),"")</f>
        <v/>
      </c>
      <c r="C495" s="120"/>
      <c r="D495" s="119"/>
      <c r="E495" s="153"/>
      <c r="F495" s="121"/>
      <c r="G495" s="72">
        <f ca="1">IFERROR(NOW()-F495,"-")</f>
        <v>45990.028110300926</v>
      </c>
      <c r="H495" s="121"/>
      <c r="I495" s="119" t="str">
        <f>IFERROR(VLOOKUP(D495,DB!A:F,6,0),"")</f>
        <v/>
      </c>
      <c r="J495" s="119" t="str">
        <f>IFERROR(VLOOKUP(D495,DB!A:G,7,0),"")</f>
        <v/>
      </c>
      <c r="K495" s="122"/>
      <c r="L495" s="148" t="str">
        <f>IFERROR(VLOOKUP(D495,DB!A:I,9,0),"")</f>
        <v/>
      </c>
    </row>
    <row r="496" spans="1:12" ht="31.5" customHeight="1">
      <c r="A496" s="118"/>
      <c r="B496" s="119" t="str">
        <f>IFERROR(VLOOKUP(D496,DB!A:K,11,0),"")</f>
        <v/>
      </c>
      <c r="C496" s="120"/>
      <c r="D496" s="119"/>
      <c r="E496" s="153"/>
      <c r="F496" s="121"/>
      <c r="G496" s="72">
        <f ca="1">IFERROR(NOW()-F496,"-")</f>
        <v>45990.028110300926</v>
      </c>
      <c r="H496" s="121"/>
      <c r="I496" s="119" t="str">
        <f>IFERROR(VLOOKUP(D496,DB!A:F,6,0),"")</f>
        <v/>
      </c>
      <c r="J496" s="119" t="str">
        <f>IFERROR(VLOOKUP(D496,DB!A:G,7,0),"")</f>
        <v/>
      </c>
      <c r="K496" s="122"/>
      <c r="L496" s="148" t="str">
        <f>IFERROR(VLOOKUP(D496,DB!A:I,9,0),"")</f>
        <v/>
      </c>
    </row>
    <row r="497" spans="1:12" ht="31.5" customHeight="1">
      <c r="A497" s="154"/>
      <c r="B497" s="155" t="str">
        <f>IFERROR(VLOOKUP(D497,DB!A:K,11,0),"")</f>
        <v/>
      </c>
      <c r="C497" s="156"/>
      <c r="D497" s="155"/>
      <c r="E497" s="153"/>
      <c r="F497" s="157"/>
      <c r="G497" s="158">
        <f ca="1">IFERROR(NOW()-F497,"-")</f>
        <v>45990.028110300926</v>
      </c>
      <c r="H497" s="157"/>
      <c r="I497" s="155" t="str">
        <f>IFERROR(VLOOKUP(D497,DB!A:F,6,0),"")</f>
        <v/>
      </c>
      <c r="J497" s="155" t="str">
        <f>IFERROR(VLOOKUP(D497,DB!A:G,7,0),"")</f>
        <v/>
      </c>
      <c r="K497" s="159"/>
      <c r="L497" s="160" t="str">
        <f>IFERROR(VLOOKUP(D497,DB!A:I,9,0),"")</f>
        <v/>
      </c>
    </row>
  </sheetData>
  <dataValidations count="2">
    <dataValidation allowBlank="1" showInputMessage="1" showErrorMessage="1" sqref="E1" xr:uid="{9E1BC488-8814-4F8A-8DBE-742B3278AB71}"/>
    <dataValidation type="list" allowBlank="1" showInputMessage="1" showErrorMessage="1" sqref="E2 E4:E4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2025-11-28T21:42:31Z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